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5" yWindow="30" windowWidth="12120" windowHeight="9060" tabRatio="591" activeTab="0"/>
  </bookViews>
  <sheets>
    <sheet name="Data ANALYSIS Classical Test Th" sheetId="1" r:id="rId1"/>
    <sheet name="Data_ Mean Median Mode &amp; Range " sheetId="2" r:id="rId2"/>
    <sheet name="DRDP_Self&amp;Soc, Dev. Measures " sheetId="3" r:id="rId3"/>
  </sheets>
  <definedNames/>
  <calcPr fullCalcOnLoad="1"/>
</workbook>
</file>

<file path=xl/sharedStrings.xml><?xml version="1.0" encoding="utf-8"?>
<sst xmlns="http://schemas.openxmlformats.org/spreadsheetml/2006/main" count="101" uniqueCount="80">
  <si>
    <t>Exploring</t>
  </si>
  <si>
    <t>Developing</t>
  </si>
  <si>
    <t>Building</t>
  </si>
  <si>
    <t>Integrating</t>
  </si>
  <si>
    <t xml:space="preserve">Domain: SSD – Self and social development </t>
  </si>
  <si>
    <t>Site/Classroom __________________________ Staff ______________________ Date of Completion ______________</t>
  </si>
  <si>
    <r>
      <t>Measure 1</t>
    </r>
    <r>
      <rPr>
        <sz val="17"/>
        <rFont val="Arial"/>
        <family val="2"/>
      </rPr>
      <t xml:space="preserve"> – Identity of self</t>
    </r>
  </si>
  <si>
    <r>
      <t>Measure 2</t>
    </r>
    <r>
      <rPr>
        <sz val="17"/>
        <rFont val="Arial"/>
        <family val="2"/>
      </rPr>
      <t xml:space="preserve"> – Recognition of own skills and accomplishments</t>
    </r>
  </si>
  <si>
    <r>
      <t>Measure 3</t>
    </r>
    <r>
      <rPr>
        <sz val="17"/>
        <rFont val="Arial"/>
        <family val="2"/>
      </rPr>
      <t xml:space="preserve"> – Expressions of empathy</t>
    </r>
  </si>
  <si>
    <r>
      <t xml:space="preserve">Measure 4 </t>
    </r>
    <r>
      <rPr>
        <sz val="17"/>
        <rFont val="Arial"/>
        <family val="2"/>
      </rPr>
      <t>– Impulse Control</t>
    </r>
  </si>
  <si>
    <r>
      <t xml:space="preserve">Measure 5 </t>
    </r>
    <r>
      <rPr>
        <sz val="17"/>
        <rFont val="Arial"/>
        <family val="2"/>
      </rPr>
      <t>– Taking Turns</t>
    </r>
  </si>
  <si>
    <r>
      <t>Measure 6</t>
    </r>
    <r>
      <rPr>
        <sz val="17"/>
        <rFont val="Arial"/>
        <family val="2"/>
      </rPr>
      <t xml:space="preserve"> – Awareness of Diversity in self and others</t>
    </r>
  </si>
  <si>
    <r>
      <t>Measure 7</t>
    </r>
    <r>
      <rPr>
        <sz val="17"/>
        <rFont val="Arial"/>
        <family val="2"/>
      </rPr>
      <t xml:space="preserve"> – Relationships with adults</t>
    </r>
  </si>
  <si>
    <r>
      <t>Measure 8</t>
    </r>
    <r>
      <rPr>
        <sz val="17"/>
        <rFont val="Arial"/>
        <family val="2"/>
      </rPr>
      <t xml:space="preserve"> – Cooperation play with peers</t>
    </r>
  </si>
  <si>
    <r>
      <t>Measure 9</t>
    </r>
    <r>
      <rPr>
        <sz val="17"/>
        <rFont val="Arial"/>
        <family val="2"/>
      </rPr>
      <t xml:space="preserve"> – Socio-dramatic play</t>
    </r>
  </si>
  <si>
    <r>
      <t>Measure 10</t>
    </r>
    <r>
      <rPr>
        <sz val="17"/>
        <rFont val="Arial"/>
        <family val="2"/>
      </rPr>
      <t xml:space="preserve"> – Friendships with peers</t>
    </r>
  </si>
  <si>
    <r>
      <t>Measure 11</t>
    </r>
    <r>
      <rPr>
        <sz val="17"/>
        <rFont val="Arial"/>
        <family val="2"/>
      </rPr>
      <t xml:space="preserve"> – Conflict negotiation</t>
    </r>
  </si>
  <si>
    <r>
      <t>Measure 12</t>
    </r>
    <r>
      <rPr>
        <sz val="17"/>
        <rFont val="Arial"/>
        <family val="2"/>
      </rPr>
      <t xml:space="preserve"> – Shared use of space and materials</t>
    </r>
  </si>
  <si>
    <t>N</t>
  </si>
  <si>
    <t>Mean</t>
  </si>
  <si>
    <t>Variance (P)</t>
  </si>
  <si>
    <t>03</t>
  </si>
  <si>
    <t>05</t>
  </si>
  <si>
    <t>04</t>
  </si>
  <si>
    <t>02</t>
  </si>
  <si>
    <t>07</t>
  </si>
  <si>
    <t>01</t>
  </si>
  <si>
    <t>06</t>
  </si>
  <si>
    <t>09</t>
  </si>
  <si>
    <t>08</t>
  </si>
  <si>
    <t>Upper Mean</t>
  </si>
  <si>
    <t>Lower Mean</t>
  </si>
  <si>
    <t>Item Discrimination</t>
  </si>
  <si>
    <t>Item Discrimination for POLYTOMOUS Data</t>
  </si>
  <si>
    <t>6. Find the AVERAGE socres for the upper groups, The average is the same as the propotion of the students who go that item right</t>
  </si>
  <si>
    <t>7. Find the AVERAGE socres for the lower groups, The average is the same as the propotion of the students who go that item right</t>
  </si>
  <si>
    <t xml:space="preserve">8.  Find the Item Discrimination.  This is the difference between propotion of students the upper and the lower groups who got the items right. </t>
  </si>
  <si>
    <t>5. Find 27% of the total number of persons (30) is 8  (=0.27*30)</t>
  </si>
  <si>
    <t>1. Find the Student Total</t>
  </si>
  <si>
    <t>3.Find the total Score (ITEM/MEASURE TOTAL)</t>
  </si>
  <si>
    <t>4. Sort by ITEM/MEASURE TOTAL (highest to lowest &amp; Custom total Left to Right)</t>
  </si>
  <si>
    <t>To Find Item Discrimination</t>
  </si>
  <si>
    <t>Standard Deviation</t>
  </si>
  <si>
    <t>2.Sort by student Total (Highest to lowest (highlight the total up to the student's ID/name and sort, top to bottom)</t>
  </si>
  <si>
    <t>ITEM/MEASURE Total</t>
  </si>
  <si>
    <t>STUDENT Total</t>
  </si>
  <si>
    <t>Average STUDENT totals</t>
  </si>
  <si>
    <t>(Propotion of Lower  - 27% of 30 is 8 STUDENTS)</t>
  </si>
  <si>
    <t xml:space="preserve"> </t>
  </si>
  <si>
    <t>(Propotion of Upper - 27% of 30 is 8 STUDENTS)</t>
  </si>
  <si>
    <t>Student ID</t>
  </si>
  <si>
    <t xml:space="preserve">                   California Department of Education Child Development Division                                                                                                                                                                                                                                                                                                       June 2010</t>
  </si>
  <si>
    <r>
      <t xml:space="preserve">Desired Results Development Profile - Preschool (DRDP-PS) </t>
    </r>
    <r>
      <rPr>
        <b/>
        <vertAlign val="superscript"/>
        <sz val="10"/>
        <rFont val="Arial Black"/>
        <family val="2"/>
      </rPr>
      <t>©</t>
    </r>
    <r>
      <rPr>
        <b/>
        <sz val="10"/>
        <rFont val="Arial Black"/>
        <family val="2"/>
      </rPr>
      <t xml:space="preserve"> </t>
    </r>
  </si>
  <si>
    <t xml:space="preserve">Assessment Data of Desired Results Development Profile - Preschool (DRDP-PS) © </t>
  </si>
  <si>
    <t>Data Analysis - Classical Test Theory</t>
  </si>
  <si>
    <t>Median</t>
  </si>
  <si>
    <t>Mode</t>
  </si>
  <si>
    <t>Range</t>
  </si>
  <si>
    <t xml:space="preserve">                                                      Data Analysis - Classical Test Theory</t>
  </si>
  <si>
    <t xml:space="preserve">                   ITEMS/MEASURES</t>
  </si>
  <si>
    <t>(Highest value - Lowest Value)</t>
  </si>
  <si>
    <t>(Average of the Total Value)</t>
  </si>
  <si>
    <t>(Value in the Middle)</t>
  </si>
  <si>
    <t>Variance: The 3rd measure of variability</t>
  </si>
  <si>
    <t>Standard Deviation: SD tell us where the measurement is in relation to the mean</t>
  </si>
  <si>
    <t>Terms and Definitions</t>
  </si>
  <si>
    <t>Measures of Vairability-  Range, Deviation, Variance and Standard Deviation</t>
  </si>
  <si>
    <t xml:space="preserve">Reliability Coefficinet - R.C  is measured with Cronbach's alpha to learn whether several items that propose to measure the same (general) construct produce similar scores </t>
  </si>
  <si>
    <t>Vriance of STUDENT total scores</t>
  </si>
  <si>
    <r>
      <t>Reliability Coefficient (1-Sum of ITEM/MEASURE variances</t>
    </r>
    <r>
      <rPr>
        <b/>
        <i/>
        <sz val="9"/>
        <rFont val="Times New Roman"/>
        <family val="1"/>
      </rPr>
      <t xml:space="preserve"> /devided by</t>
    </r>
    <r>
      <rPr>
        <sz val="9"/>
        <rFont val="Times New Roman"/>
        <family val="1"/>
      </rPr>
      <t xml:space="preserve"> variance of STUDENT total)</t>
    </r>
  </si>
  <si>
    <t xml:space="preserve">Standard Error of Measurement (SEM) - (S.D multiplied by the Square Root of (1-R.C) </t>
  </si>
  <si>
    <t>sum of the ITEM/MEASURE variances</t>
  </si>
  <si>
    <t xml:space="preserve">Student TOTAL (Sorted) </t>
  </si>
  <si>
    <t>(Frequently Ocurring Value)</t>
  </si>
  <si>
    <r>
      <rPr>
        <i/>
        <sz val="9"/>
        <rFont val="Times New Roman"/>
        <family val="1"/>
      </rPr>
      <t>p</t>
    </r>
    <r>
      <rPr>
        <sz val="9"/>
        <rFont val="Times New Roman"/>
        <family val="1"/>
      </rPr>
      <t>=totals earned/total possible score</t>
    </r>
  </si>
  <si>
    <r>
      <rPr>
        <i/>
        <sz val="9"/>
        <rFont val="Times New Roman"/>
        <family val="1"/>
      </rPr>
      <t>q</t>
    </r>
    <r>
      <rPr>
        <sz val="9"/>
        <rFont val="Times New Roman"/>
        <family val="1"/>
      </rPr>
      <t xml:space="preserve"> = 1-</t>
    </r>
    <r>
      <rPr>
        <i/>
        <sz val="9"/>
        <rFont val="Times New Roman"/>
        <family val="1"/>
      </rPr>
      <t>p</t>
    </r>
    <r>
      <rPr>
        <sz val="9"/>
        <rFont val="Times New Roman"/>
        <family val="1"/>
      </rPr>
      <t xml:space="preserve"> (propotion of the students who did not answer the questions correctly.</t>
    </r>
  </si>
  <si>
    <r>
      <t>Item Difficulty (</t>
    </r>
    <r>
      <rPr>
        <b/>
        <i/>
        <sz val="9"/>
        <rFont val="Times New Roman"/>
        <family val="1"/>
      </rPr>
      <t>p</t>
    </r>
    <r>
      <rPr>
        <b/>
        <sz val="9"/>
        <rFont val="Times New Roman"/>
        <family val="1"/>
      </rPr>
      <t>)</t>
    </r>
  </si>
  <si>
    <r>
      <t>1-(</t>
    </r>
    <r>
      <rPr>
        <b/>
        <i/>
        <sz val="9"/>
        <rFont val="Times New Roman"/>
        <family val="1"/>
      </rPr>
      <t>p</t>
    </r>
    <r>
      <rPr>
        <b/>
        <sz val="9"/>
        <rFont val="Times New Roman"/>
        <family val="1"/>
      </rPr>
      <t xml:space="preserve">) = </t>
    </r>
    <r>
      <rPr>
        <b/>
        <i/>
        <sz val="9"/>
        <rFont val="Times New Roman"/>
        <family val="1"/>
      </rPr>
      <t>q</t>
    </r>
  </si>
  <si>
    <r>
      <rPr>
        <sz val="20"/>
        <rFont val="Geneva"/>
        <family val="0"/>
      </rPr>
      <t>1</t>
    </r>
    <r>
      <rPr>
        <sz val="14"/>
        <rFont val="Geneva"/>
        <family val="0"/>
      </rPr>
      <t xml:space="preserve">  </t>
    </r>
    <r>
      <rPr>
        <sz val="9"/>
        <rFont val="Geneva"/>
        <family val="0"/>
      </rPr>
      <t>- V</t>
    </r>
    <r>
      <rPr>
        <u val="single"/>
        <sz val="9"/>
        <rFont val="Geneva"/>
        <family val="0"/>
      </rPr>
      <t>ar</t>
    </r>
    <r>
      <rPr>
        <u val="single"/>
        <sz val="5"/>
        <rFont val="Geneva"/>
        <family val="0"/>
      </rPr>
      <t>E</t>
    </r>
    <r>
      <rPr>
        <u val="single"/>
        <sz val="9"/>
        <rFont val="Geneva"/>
        <family val="0"/>
      </rPr>
      <t>(variable of obtained score)</t>
    </r>
    <r>
      <rPr>
        <sz val="9"/>
        <rFont val="Geneva"/>
        <family val="0"/>
      </rPr>
      <t xml:space="preserve">                       Var</t>
    </r>
    <r>
      <rPr>
        <sz val="5"/>
        <rFont val="Geneva"/>
        <family val="0"/>
      </rPr>
      <t>X</t>
    </r>
    <r>
      <rPr>
        <sz val="9"/>
        <rFont val="Geneva"/>
        <family val="0"/>
      </rPr>
      <t>(variable of error Score)</t>
    </r>
  </si>
  <si>
    <t>Ifthika "Shine" Nissar, M.A., EDUC 738 Assessment and Evaluation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</si>
</sst>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[$-409]dddd\,\ mmmm\ d\,\ yyyy"/>
    <numFmt numFmtId="168" formatCode="[$-409]h:mm:ss\ AM/PM"/>
    <numFmt numFmtId="169" formatCode="0.0"/>
    <numFmt numFmtId="170" formatCode="0.0000000000000"/>
    <numFmt numFmtId="171" formatCode="0.00000000000000"/>
    <numFmt numFmtId="172" formatCode="0.000000000000000"/>
    <numFmt numFmtId="173" formatCode="0.0000000000000000"/>
    <numFmt numFmtId="174" formatCode="0.0000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 Black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8"/>
      <name val="Geneva"/>
      <family val="0"/>
    </font>
    <font>
      <sz val="8"/>
      <name val="Times New Roman"/>
      <family val="1"/>
    </font>
    <font>
      <b/>
      <sz val="17"/>
      <name val="Arial Black"/>
      <family val="2"/>
    </font>
    <font>
      <sz val="17"/>
      <name val="Geneva"/>
      <family val="2"/>
    </font>
    <font>
      <b/>
      <sz val="17"/>
      <name val="Arial"/>
      <family val="2"/>
    </font>
    <font>
      <sz val="17"/>
      <name val="Arial Black"/>
      <family val="2"/>
    </font>
    <font>
      <sz val="17"/>
      <name val="Times New Roman"/>
      <family val="1"/>
    </font>
    <font>
      <b/>
      <i/>
      <sz val="17"/>
      <name val="Arial"/>
      <family val="2"/>
    </font>
    <font>
      <sz val="17"/>
      <name val="Arial"/>
      <family val="2"/>
    </font>
    <font>
      <b/>
      <sz val="10"/>
      <name val="Arial Black"/>
      <family val="2"/>
    </font>
    <font>
      <b/>
      <vertAlign val="superscript"/>
      <sz val="10"/>
      <name val="Arial Black"/>
      <family val="2"/>
    </font>
    <font>
      <sz val="10"/>
      <name val="Geneva"/>
      <family val="0"/>
    </font>
    <font>
      <b/>
      <sz val="12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4"/>
      <name val="Geneva"/>
      <family val="0"/>
    </font>
    <font>
      <u val="single"/>
      <sz val="9"/>
      <name val="Geneva"/>
      <family val="0"/>
    </font>
    <font>
      <u val="single"/>
      <sz val="5"/>
      <name val="Geneva"/>
      <family val="0"/>
    </font>
    <font>
      <sz val="5"/>
      <name val="Geneva"/>
      <family val="0"/>
    </font>
    <font>
      <sz val="20"/>
      <name val="Genev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Times New Roman"/>
      <family val="1"/>
    </font>
    <font>
      <b/>
      <sz val="11"/>
      <color indexed="17"/>
      <name val="Calibri"/>
      <family val="2"/>
    </font>
    <font>
      <u val="single"/>
      <sz val="9"/>
      <color indexed="39"/>
      <name val="Geneva"/>
      <family val="0"/>
    </font>
    <font>
      <u val="single"/>
      <sz val="9"/>
      <color indexed="36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0006"/>
      <name val="Times New Roman"/>
      <family val="1"/>
    </font>
    <font>
      <b/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57" applyFont="1" applyFill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9" fontId="4" fillId="0" borderId="0" xfId="60" applyNumberFormat="1" applyFont="1" applyFill="1" applyAlignment="1">
      <alignment vertical="center"/>
    </xf>
    <xf numFmtId="0" fontId="7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center"/>
      <protection/>
    </xf>
    <xf numFmtId="9" fontId="7" fillId="0" borderId="0" xfId="60" applyNumberFormat="1" applyFont="1" applyFill="1" applyBorder="1" applyAlignment="1">
      <alignment vertical="center" wrapText="1"/>
    </xf>
    <xf numFmtId="0" fontId="8" fillId="0" borderId="0" xfId="57" applyFont="1" applyFill="1" applyBorder="1" applyAlignment="1">
      <alignment vertical="center"/>
      <protection/>
    </xf>
    <xf numFmtId="9" fontId="7" fillId="0" borderId="0" xfId="60" applyNumberFormat="1" applyFont="1" applyFill="1" applyBorder="1" applyAlignment="1">
      <alignment vertical="center"/>
    </xf>
    <xf numFmtId="0" fontId="4" fillId="0" borderId="0" xfId="57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14" fillId="0" borderId="0" xfId="57" applyFont="1" applyFill="1" applyBorder="1" applyAlignment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2" fillId="0" borderId="0" xfId="57" applyFont="1" applyFill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center"/>
      <protection/>
    </xf>
    <xf numFmtId="0" fontId="15" fillId="0" borderId="10" xfId="57" applyFont="1" applyFill="1" applyBorder="1" applyAlignment="1">
      <alignment horizontal="left"/>
      <protection/>
    </xf>
    <xf numFmtId="9" fontId="14" fillId="0" borderId="11" xfId="60" applyNumberFormat="1" applyFont="1" applyFill="1" applyBorder="1" applyAlignment="1">
      <alignment horizontal="center" vertical="center" textRotation="90" shrinkToFit="1"/>
    </xf>
    <xf numFmtId="0" fontId="14" fillId="0" borderId="12" xfId="57" applyFont="1" applyFill="1" applyBorder="1" applyAlignment="1">
      <alignment horizontal="center" vertical="center" textRotation="90" shrinkToFit="1"/>
      <protection/>
    </xf>
    <xf numFmtId="0" fontId="17" fillId="0" borderId="0" xfId="57" applyFont="1" applyFill="1" applyBorder="1" applyAlignment="1">
      <alignment vertical="center"/>
      <protection/>
    </xf>
    <xf numFmtId="9" fontId="17" fillId="33" borderId="13" xfId="60" applyNumberFormat="1" applyFont="1" applyFill="1" applyBorder="1" applyAlignment="1">
      <alignment horizontal="left" vertical="center" wrapText="1"/>
    </xf>
    <xf numFmtId="9" fontId="17" fillId="33" borderId="11" xfId="60" applyNumberFormat="1" applyFont="1" applyFill="1" applyBorder="1" applyAlignment="1">
      <alignment horizontal="center" vertical="center" wrapText="1"/>
    </xf>
    <xf numFmtId="0" fontId="17" fillId="0" borderId="0" xfId="57" applyFont="1" applyFill="1" applyBorder="1" applyAlignment="1">
      <alignment horizontal="center" vertical="center"/>
      <protection/>
    </xf>
    <xf numFmtId="0" fontId="14" fillId="0" borderId="14" xfId="57" applyFont="1" applyFill="1" applyBorder="1" applyAlignment="1">
      <alignment vertical="center" wrapText="1"/>
      <protection/>
    </xf>
    <xf numFmtId="1" fontId="18" fillId="0" borderId="15" xfId="60" applyNumberFormat="1" applyFont="1" applyFill="1" applyBorder="1" applyAlignment="1">
      <alignment horizontal="center" vertical="center"/>
    </xf>
    <xf numFmtId="1" fontId="18" fillId="0" borderId="16" xfId="60" applyNumberFormat="1" applyFont="1" applyFill="1" applyBorder="1" applyAlignment="1">
      <alignment horizontal="center" vertical="center"/>
    </xf>
    <xf numFmtId="0" fontId="18" fillId="0" borderId="0" xfId="57" applyFont="1" applyFill="1" applyBorder="1" applyAlignment="1">
      <alignment vertical="center"/>
      <protection/>
    </xf>
    <xf numFmtId="0" fontId="14" fillId="0" borderId="17" xfId="57" applyFont="1" applyFill="1" applyBorder="1" applyAlignment="1">
      <alignment vertical="center" wrapText="1"/>
      <protection/>
    </xf>
    <xf numFmtId="1" fontId="18" fillId="0" borderId="18" xfId="60" applyNumberFormat="1" applyFont="1" applyFill="1" applyBorder="1" applyAlignment="1">
      <alignment horizontal="center" vertical="center"/>
    </xf>
    <xf numFmtId="1" fontId="18" fillId="0" borderId="19" xfId="60" applyNumberFormat="1" applyFont="1" applyFill="1" applyBorder="1" applyAlignment="1">
      <alignment horizontal="center" vertical="center"/>
    </xf>
    <xf numFmtId="0" fontId="18" fillId="0" borderId="0" xfId="57" applyFont="1" applyFill="1" applyBorder="1" applyAlignment="1">
      <alignment vertical="center" wrapText="1"/>
      <protection/>
    </xf>
    <xf numFmtId="9" fontId="18" fillId="0" borderId="20" xfId="60" applyNumberFormat="1" applyFont="1" applyFill="1" applyBorder="1" applyAlignment="1">
      <alignment vertical="center"/>
    </xf>
    <xf numFmtId="9" fontId="18" fillId="0" borderId="18" xfId="60" applyNumberFormat="1" applyFont="1" applyFill="1" applyBorder="1" applyAlignment="1">
      <alignment vertical="center"/>
    </xf>
    <xf numFmtId="9" fontId="18" fillId="0" borderId="0" xfId="60" applyNumberFormat="1" applyFont="1" applyFill="1" applyBorder="1" applyAlignment="1">
      <alignment vertical="center"/>
    </xf>
    <xf numFmtId="0" fontId="16" fillId="0" borderId="0" xfId="57" applyFont="1" applyFill="1" applyBorder="1" applyAlignment="1">
      <alignment vertical="center" wrapText="1"/>
      <protection/>
    </xf>
    <xf numFmtId="9" fontId="17" fillId="0" borderId="0" xfId="60" applyNumberFormat="1" applyFont="1" applyFill="1" applyBorder="1" applyAlignment="1">
      <alignment vertical="center"/>
    </xf>
    <xf numFmtId="0" fontId="14" fillId="0" borderId="21" xfId="57" applyFont="1" applyFill="1" applyBorder="1" applyAlignment="1">
      <alignment vertical="center" wrapText="1"/>
      <protection/>
    </xf>
    <xf numFmtId="1" fontId="18" fillId="0" borderId="22" xfId="60" applyNumberFormat="1" applyFont="1" applyFill="1" applyBorder="1" applyAlignment="1">
      <alignment horizontal="center" vertical="center"/>
    </xf>
    <xf numFmtId="1" fontId="18" fillId="0" borderId="23" xfId="60" applyNumberFormat="1" applyFont="1" applyFill="1" applyBorder="1" applyAlignment="1">
      <alignment horizontal="center" vertical="center"/>
    </xf>
    <xf numFmtId="1" fontId="18" fillId="0" borderId="15" xfId="60" applyNumberFormat="1" applyFont="1" applyFill="1" applyBorder="1" applyAlignment="1">
      <alignment horizontal="center" vertical="center" wrapText="1"/>
    </xf>
    <xf numFmtId="9" fontId="17" fillId="33" borderId="24" xfId="60" applyNumberFormat="1" applyFont="1" applyFill="1" applyBorder="1" applyAlignment="1">
      <alignment horizontal="left" vertical="center" wrapText="1"/>
    </xf>
    <xf numFmtId="9" fontId="17" fillId="0" borderId="24" xfId="60" applyNumberFormat="1" applyFont="1" applyFill="1" applyBorder="1" applyAlignment="1">
      <alignment horizontal="left" vertical="center" wrapText="1"/>
    </xf>
    <xf numFmtId="2" fontId="17" fillId="0" borderId="25" xfId="60" applyNumberFormat="1" applyFont="1" applyFill="1" applyBorder="1" applyAlignment="1">
      <alignment horizontal="center" vertical="center" wrapText="1"/>
    </xf>
    <xf numFmtId="2" fontId="17" fillId="0" borderId="26" xfId="60" applyNumberFormat="1" applyFont="1" applyFill="1" applyBorder="1" applyAlignment="1">
      <alignment horizontal="center" vertical="center" wrapText="1"/>
    </xf>
    <xf numFmtId="1" fontId="18" fillId="0" borderId="18" xfId="60" applyNumberFormat="1" applyFont="1" applyFill="1" applyBorder="1" applyAlignment="1">
      <alignment horizontal="center" vertical="center" wrapText="1"/>
    </xf>
    <xf numFmtId="1" fontId="18" fillId="0" borderId="19" xfId="60" applyNumberFormat="1" applyFont="1" applyFill="1" applyBorder="1" applyAlignment="1">
      <alignment horizontal="center" vertical="center" wrapText="1"/>
    </xf>
    <xf numFmtId="0" fontId="14" fillId="0" borderId="27" xfId="57" applyFont="1" applyFill="1" applyBorder="1" applyAlignment="1">
      <alignment vertical="center" wrapText="1"/>
      <protection/>
    </xf>
    <xf numFmtId="1" fontId="18" fillId="0" borderId="28" xfId="60" applyNumberFormat="1" applyFont="1" applyFill="1" applyBorder="1" applyAlignment="1">
      <alignment horizontal="center" vertical="center" wrapText="1"/>
    </xf>
    <xf numFmtId="1" fontId="18" fillId="0" borderId="29" xfId="60" applyNumberFormat="1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vertical="center" wrapText="1"/>
      <protection/>
    </xf>
    <xf numFmtId="1" fontId="18" fillId="0" borderId="30" xfId="57" applyNumberFormat="1" applyFont="1" applyFill="1" applyBorder="1" applyAlignment="1">
      <alignment horizontal="center" vertical="center" wrapText="1"/>
      <protection/>
    </xf>
    <xf numFmtId="1" fontId="18" fillId="0" borderId="19" xfId="57" applyNumberFormat="1" applyFont="1" applyFill="1" applyBorder="1" applyAlignment="1">
      <alignment horizontal="center" vertical="center" wrapText="1"/>
      <protection/>
    </xf>
    <xf numFmtId="0" fontId="14" fillId="0" borderId="31" xfId="57" applyFont="1" applyFill="1" applyBorder="1" applyAlignment="1">
      <alignment vertical="center" wrapText="1"/>
      <protection/>
    </xf>
    <xf numFmtId="1" fontId="18" fillId="0" borderId="32" xfId="57" applyNumberFormat="1" applyFont="1" applyFill="1" applyBorder="1" applyAlignment="1">
      <alignment horizontal="center" vertical="center" wrapText="1"/>
      <protection/>
    </xf>
    <xf numFmtId="1" fontId="18" fillId="0" borderId="15" xfId="57" applyNumberFormat="1" applyFont="1" applyFill="1" applyBorder="1" applyAlignment="1">
      <alignment horizontal="center" vertical="center" wrapText="1"/>
      <protection/>
    </xf>
    <xf numFmtId="1" fontId="18" fillId="0" borderId="16" xfId="57" applyNumberFormat="1" applyFont="1" applyFill="1" applyBorder="1" applyAlignment="1">
      <alignment horizontal="center" vertical="center" wrapText="1"/>
      <protection/>
    </xf>
    <xf numFmtId="1" fontId="18" fillId="0" borderId="33" xfId="57" applyNumberFormat="1" applyFont="1" applyFill="1" applyBorder="1" applyAlignment="1">
      <alignment horizontal="center" vertical="center"/>
      <protection/>
    </xf>
    <xf numFmtId="1" fontId="18" fillId="0" borderId="15" xfId="57" applyNumberFormat="1" applyFont="1" applyFill="1" applyBorder="1" applyAlignment="1">
      <alignment horizontal="center" vertical="center"/>
      <protection/>
    </xf>
    <xf numFmtId="0" fontId="18" fillId="0" borderId="34" xfId="57" applyFont="1" applyFill="1" applyBorder="1" applyAlignment="1">
      <alignment vertical="center" wrapText="1"/>
      <protection/>
    </xf>
    <xf numFmtId="0" fontId="18" fillId="0" borderId="35" xfId="57" applyFont="1" applyFill="1" applyBorder="1" applyAlignment="1">
      <alignment vertical="center"/>
      <protection/>
    </xf>
    <xf numFmtId="9" fontId="18" fillId="0" borderId="20" xfId="57" applyNumberFormat="1" applyFont="1" applyFill="1" applyBorder="1" applyAlignment="1">
      <alignment vertical="center"/>
      <protection/>
    </xf>
    <xf numFmtId="9" fontId="18" fillId="0" borderId="18" xfId="57" applyNumberFormat="1" applyFont="1" applyFill="1" applyBorder="1" applyAlignment="1">
      <alignment vertical="center"/>
      <protection/>
    </xf>
    <xf numFmtId="9" fontId="18" fillId="0" borderId="30" xfId="57" applyNumberFormat="1" applyFont="1" applyFill="1" applyBorder="1" applyAlignment="1">
      <alignment vertical="center"/>
      <protection/>
    </xf>
    <xf numFmtId="9" fontId="18" fillId="0" borderId="0" xfId="57" applyNumberFormat="1" applyFont="1" applyFill="1" applyBorder="1" applyAlignment="1">
      <alignment vertical="center"/>
      <protection/>
    </xf>
    <xf numFmtId="0" fontId="16" fillId="0" borderId="0" xfId="57" applyFont="1" applyFill="1" applyAlignment="1">
      <alignment vertical="center"/>
      <protection/>
    </xf>
    <xf numFmtId="0" fontId="2" fillId="34" borderId="0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3" fillId="0" borderId="37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5" borderId="36" xfId="0" applyFont="1" applyFill="1" applyBorder="1" applyAlignment="1">
      <alignment wrapText="1"/>
    </xf>
    <xf numFmtId="0" fontId="5" fillId="0" borderId="38" xfId="0" applyFont="1" applyBorder="1" applyAlignment="1">
      <alignment/>
    </xf>
    <xf numFmtId="1" fontId="9" fillId="0" borderId="31" xfId="0" applyNumberFormat="1" applyFont="1" applyBorder="1" applyAlignment="1">
      <alignment horizontal="center"/>
    </xf>
    <xf numFmtId="0" fontId="9" fillId="18" borderId="39" xfId="0" applyFont="1" applyFill="1" applyBorder="1" applyAlignment="1">
      <alignment horizontal="center" vertical="center"/>
    </xf>
    <xf numFmtId="1" fontId="5" fillId="0" borderId="38" xfId="0" applyNumberFormat="1" applyFont="1" applyBorder="1" applyAlignment="1">
      <alignment/>
    </xf>
    <xf numFmtId="1" fontId="9" fillId="0" borderId="40" xfId="0" applyNumberFormat="1" applyFont="1" applyBorder="1" applyAlignment="1">
      <alignment horizontal="center"/>
    </xf>
    <xf numFmtId="0" fontId="9" fillId="18" borderId="41" xfId="0" applyFont="1" applyFill="1" applyBorder="1" applyAlignment="1">
      <alignment horizontal="center" vertical="center"/>
    </xf>
    <xf numFmtId="0" fontId="5" fillId="0" borderId="38" xfId="0" applyFont="1" applyBorder="1" applyAlignment="1">
      <alignment wrapText="1"/>
    </xf>
    <xf numFmtId="1" fontId="9" fillId="0" borderId="42" xfId="0" applyNumberFormat="1" applyFont="1" applyBorder="1" applyAlignment="1">
      <alignment horizontal="center"/>
    </xf>
    <xf numFmtId="0" fontId="9" fillId="36" borderId="41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5" fillId="0" borderId="43" xfId="0" applyFont="1" applyBorder="1" applyAlignment="1">
      <alignment wrapText="1"/>
    </xf>
    <xf numFmtId="1" fontId="5" fillId="0" borderId="43" xfId="0" applyNumberFormat="1" applyFont="1" applyBorder="1" applyAlignment="1">
      <alignment/>
    </xf>
    <xf numFmtId="1" fontId="9" fillId="0" borderId="44" xfId="0" applyNumberFormat="1" applyFont="1" applyBorder="1" applyAlignment="1">
      <alignment horizontal="center"/>
    </xf>
    <xf numFmtId="0" fontId="9" fillId="34" borderId="38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6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6" xfId="0" applyFont="1" applyBorder="1" applyAlignment="1">
      <alignment/>
    </xf>
    <xf numFmtId="166" fontId="5" fillId="0" borderId="0" xfId="0" applyNumberFormat="1" applyFont="1" applyAlignment="1">
      <alignment/>
    </xf>
    <xf numFmtId="2" fontId="5" fillId="0" borderId="35" xfId="0" applyNumberFormat="1" applyFont="1" applyBorder="1" applyAlignment="1">
      <alignment/>
    </xf>
    <xf numFmtId="2" fontId="5" fillId="0" borderId="46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0" fontId="5" fillId="0" borderId="47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9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0" fillId="26" borderId="10" xfId="39" applyFont="1" applyBorder="1" applyAlignment="1">
      <alignment horizontal="center" vertical="center"/>
    </xf>
    <xf numFmtId="0" fontId="70" fillId="26" borderId="35" xfId="39" applyFont="1" applyBorder="1" applyAlignment="1">
      <alignment/>
    </xf>
    <xf numFmtId="0" fontId="70" fillId="26" borderId="46" xfId="39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48" xfId="0" applyFont="1" applyBorder="1" applyAlignment="1">
      <alignment/>
    </xf>
    <xf numFmtId="0" fontId="5" fillId="0" borderId="34" xfId="0" applyFont="1" applyBorder="1" applyAlignment="1">
      <alignment/>
    </xf>
    <xf numFmtId="0" fontId="9" fillId="0" borderId="10" xfId="0" applyFont="1" applyBorder="1" applyAlignment="1">
      <alignment wrapText="1"/>
    </xf>
    <xf numFmtId="0" fontId="22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" fontId="5" fillId="0" borderId="0" xfId="0" applyNumberFormat="1" applyFont="1" applyAlignment="1">
      <alignment/>
    </xf>
    <xf numFmtId="0" fontId="9" fillId="0" borderId="0" xfId="0" applyFont="1" applyBorder="1" applyAlignment="1">
      <alignment wrapText="1"/>
    </xf>
    <xf numFmtId="166" fontId="5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0" fontId="9" fillId="34" borderId="36" xfId="0" applyFont="1" applyFill="1" applyBorder="1" applyAlignment="1">
      <alignment horizontal="center" vertical="center"/>
    </xf>
    <xf numFmtId="2" fontId="5" fillId="0" borderId="46" xfId="42" applyNumberFormat="1" applyFont="1" applyBorder="1" applyAlignment="1">
      <alignment/>
    </xf>
    <xf numFmtId="0" fontId="58" fillId="29" borderId="36" xfId="48" applyBorder="1" applyAlignment="1">
      <alignment horizontal="center" vertical="center"/>
    </xf>
    <xf numFmtId="0" fontId="58" fillId="29" borderId="10" xfId="48" applyBorder="1" applyAlignment="1">
      <alignment/>
    </xf>
    <xf numFmtId="0" fontId="58" fillId="29" borderId="35" xfId="48" applyBorder="1" applyAlignment="1">
      <alignment/>
    </xf>
    <xf numFmtId="0" fontId="58" fillId="29" borderId="46" xfId="48" applyBorder="1" applyAlignment="1">
      <alignment/>
    </xf>
    <xf numFmtId="0" fontId="71" fillId="29" borderId="35" xfId="48" applyFont="1" applyBorder="1" applyAlignment="1">
      <alignment/>
    </xf>
    <xf numFmtId="0" fontId="71" fillId="29" borderId="10" xfId="48" applyFont="1" applyBorder="1" applyAlignment="1">
      <alignment/>
    </xf>
    <xf numFmtId="0" fontId="71" fillId="29" borderId="46" xfId="48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/>
    </xf>
    <xf numFmtId="1" fontId="5" fillId="34" borderId="38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0" borderId="43" xfId="0" applyFont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51" fillId="19" borderId="10" xfId="32" applyFont="1" applyBorder="1" applyAlignment="1">
      <alignment/>
    </xf>
    <xf numFmtId="1" fontId="51" fillId="19" borderId="35" xfId="32" applyNumberFormat="1" applyFont="1" applyBorder="1" applyAlignment="1">
      <alignment horizontal="center"/>
    </xf>
    <xf numFmtId="0" fontId="51" fillId="19" borderId="35" xfId="32" applyFont="1" applyBorder="1" applyAlignment="1">
      <alignment/>
    </xf>
    <xf numFmtId="0" fontId="51" fillId="19" borderId="46" xfId="32" applyFont="1" applyBorder="1" applyAlignment="1">
      <alignment/>
    </xf>
    <xf numFmtId="0" fontId="51" fillId="19" borderId="35" xfId="32" applyFont="1" applyBorder="1" applyAlignment="1">
      <alignment horizontal="center"/>
    </xf>
    <xf numFmtId="0" fontId="53" fillId="26" borderId="0" xfId="39" applyAlignment="1">
      <alignment horizontal="center" vertical="center"/>
    </xf>
    <xf numFmtId="0" fontId="0" fillId="0" borderId="38" xfId="0" applyBorder="1" applyAlignment="1">
      <alignment wrapText="1"/>
    </xf>
    <xf numFmtId="2" fontId="5" fillId="0" borderId="0" xfId="42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wrapText="1"/>
    </xf>
    <xf numFmtId="1" fontId="5" fillId="37" borderId="37" xfId="0" applyNumberFormat="1" applyFont="1" applyFill="1" applyBorder="1" applyAlignment="1">
      <alignment/>
    </xf>
    <xf numFmtId="1" fontId="5" fillId="37" borderId="38" xfId="0" applyNumberFormat="1" applyFont="1" applyFill="1" applyBorder="1" applyAlignment="1">
      <alignment/>
    </xf>
    <xf numFmtId="1" fontId="5" fillId="37" borderId="43" xfId="0" applyNumberFormat="1" applyFont="1" applyFill="1" applyBorder="1" applyAlignment="1">
      <alignment/>
    </xf>
    <xf numFmtId="0" fontId="5" fillId="6" borderId="49" xfId="0" applyFont="1" applyFill="1" applyBorder="1" applyAlignment="1">
      <alignment/>
    </xf>
    <xf numFmtId="0" fontId="5" fillId="6" borderId="5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6" borderId="46" xfId="0" applyFont="1" applyFill="1" applyBorder="1" applyAlignment="1">
      <alignment/>
    </xf>
    <xf numFmtId="0" fontId="0" fillId="0" borderId="36" xfId="0" applyBorder="1" applyAlignment="1">
      <alignment wrapText="1"/>
    </xf>
    <xf numFmtId="169" fontId="5" fillId="0" borderId="0" xfId="42" applyNumberFormat="1" applyFont="1" applyAlignment="1">
      <alignment/>
    </xf>
    <xf numFmtId="0" fontId="11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9" fillId="0" borderId="0" xfId="57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60" applyNumberFormat="1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9" fontId="7" fillId="0" borderId="0" xfId="60" applyNumberFormat="1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DP Overvi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34">
      <selection activeCell="Q6" sqref="Q6"/>
    </sheetView>
  </sheetViews>
  <sheetFormatPr defaultColWidth="9.00390625" defaultRowHeight="12"/>
  <cols>
    <col min="2" max="2" width="20.875" style="0" customWidth="1"/>
    <col min="16" max="16" width="7.75390625" style="0" customWidth="1"/>
    <col min="17" max="17" width="62.375" style="0" customWidth="1"/>
  </cols>
  <sheetData>
    <row r="1" spans="1:17" ht="12">
      <c r="A1" s="71"/>
      <c r="B1" s="72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5.75">
      <c r="A2" s="71"/>
      <c r="B2" s="72"/>
      <c r="C2" s="71"/>
      <c r="D2" s="71"/>
      <c r="E2" s="115" t="s">
        <v>53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.75">
      <c r="A3" s="71"/>
      <c r="B3" s="72"/>
      <c r="C3" s="71"/>
      <c r="D3" s="71"/>
      <c r="E3" s="115"/>
      <c r="F3" s="71" t="s">
        <v>79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6.5" thickBot="1">
      <c r="A4" s="71"/>
      <c r="B4" s="72"/>
      <c r="C4" s="71"/>
      <c r="D4" s="71"/>
      <c r="E4" s="115"/>
      <c r="F4" s="71"/>
      <c r="G4" s="107" t="s">
        <v>54</v>
      </c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6" ht="15.75" thickBot="1">
      <c r="A5" s="71"/>
      <c r="B5" s="145" t="s">
        <v>18</v>
      </c>
      <c r="C5" s="127"/>
      <c r="D5" s="128"/>
      <c r="E5" s="128"/>
      <c r="F5" s="128"/>
      <c r="G5" s="130" t="s">
        <v>59</v>
      </c>
      <c r="H5" s="130"/>
      <c r="I5" s="130"/>
      <c r="J5" s="128"/>
      <c r="K5" s="128"/>
      <c r="L5" s="128"/>
      <c r="M5" s="128"/>
      <c r="N5" s="129"/>
      <c r="P5" s="71"/>
    </row>
    <row r="6" spans="1:16" ht="24.75" thickBot="1">
      <c r="A6" s="71"/>
      <c r="B6" s="133" t="s">
        <v>50</v>
      </c>
      <c r="C6" s="126">
        <v>7</v>
      </c>
      <c r="D6" s="126">
        <v>4</v>
      </c>
      <c r="E6" s="126">
        <v>5</v>
      </c>
      <c r="F6" s="126">
        <v>1</v>
      </c>
      <c r="G6" s="126">
        <v>2</v>
      </c>
      <c r="H6" s="126">
        <v>12</v>
      </c>
      <c r="I6" s="126">
        <v>3</v>
      </c>
      <c r="J6" s="126">
        <v>8</v>
      </c>
      <c r="K6" s="126">
        <v>9</v>
      </c>
      <c r="L6" s="126">
        <v>10</v>
      </c>
      <c r="M6" s="126">
        <v>6</v>
      </c>
      <c r="N6" s="126">
        <v>11</v>
      </c>
      <c r="O6" s="134" t="s">
        <v>45</v>
      </c>
      <c r="P6" s="71"/>
    </row>
    <row r="7" spans="1:17" ht="12">
      <c r="A7" s="71"/>
      <c r="B7" s="77">
        <v>28</v>
      </c>
      <c r="C7" s="78">
        <v>3</v>
      </c>
      <c r="D7" s="78">
        <v>3</v>
      </c>
      <c r="E7" s="78">
        <v>3</v>
      </c>
      <c r="F7" s="78">
        <v>3</v>
      </c>
      <c r="G7" s="78">
        <v>3</v>
      </c>
      <c r="H7" s="78">
        <v>3</v>
      </c>
      <c r="I7" s="78">
        <v>3</v>
      </c>
      <c r="J7" s="78">
        <v>3</v>
      </c>
      <c r="K7" s="78">
        <v>3</v>
      </c>
      <c r="L7" s="78">
        <v>3</v>
      </c>
      <c r="M7" s="78">
        <v>2</v>
      </c>
      <c r="N7" s="78">
        <v>2</v>
      </c>
      <c r="O7" s="79">
        <f aca="true" t="shared" si="0" ref="O7:O36">SUM(C7:N7)</f>
        <v>34</v>
      </c>
      <c r="P7" s="71"/>
      <c r="Q7" s="73" t="s">
        <v>41</v>
      </c>
    </row>
    <row r="8" spans="1:17" ht="12">
      <c r="A8" s="71"/>
      <c r="B8" s="80">
        <v>12</v>
      </c>
      <c r="C8" s="78">
        <v>3</v>
      </c>
      <c r="D8" s="78">
        <v>3</v>
      </c>
      <c r="E8" s="81">
        <v>3</v>
      </c>
      <c r="F8" s="81">
        <v>3</v>
      </c>
      <c r="G8" s="81">
        <v>3</v>
      </c>
      <c r="H8" s="81">
        <v>3</v>
      </c>
      <c r="I8" s="81">
        <v>2</v>
      </c>
      <c r="J8" s="81">
        <v>3</v>
      </c>
      <c r="K8" s="81">
        <v>3</v>
      </c>
      <c r="L8" s="81">
        <v>3</v>
      </c>
      <c r="M8" s="81">
        <v>2</v>
      </c>
      <c r="N8" s="81">
        <v>2</v>
      </c>
      <c r="O8" s="79">
        <f t="shared" si="0"/>
        <v>33</v>
      </c>
      <c r="P8" s="71"/>
      <c r="Q8" s="76" t="s">
        <v>38</v>
      </c>
    </row>
    <row r="9" spans="1:17" ht="12">
      <c r="A9" s="71"/>
      <c r="B9" s="83">
        <v>25</v>
      </c>
      <c r="C9" s="81">
        <v>3</v>
      </c>
      <c r="D9" s="81">
        <v>3</v>
      </c>
      <c r="E9" s="81">
        <v>3</v>
      </c>
      <c r="F9" s="81">
        <v>2</v>
      </c>
      <c r="G9" s="81">
        <v>3</v>
      </c>
      <c r="H9" s="81">
        <v>3</v>
      </c>
      <c r="I9" s="81">
        <v>3</v>
      </c>
      <c r="J9" s="81">
        <v>3</v>
      </c>
      <c r="K9" s="81">
        <v>3</v>
      </c>
      <c r="L9" s="81">
        <v>3</v>
      </c>
      <c r="M9" s="81">
        <v>2</v>
      </c>
      <c r="N9" s="81">
        <v>2</v>
      </c>
      <c r="O9" s="79">
        <f t="shared" si="0"/>
        <v>33</v>
      </c>
      <c r="P9" s="71"/>
      <c r="Q9" s="76"/>
    </row>
    <row r="10" spans="1:17" ht="24">
      <c r="A10" s="71"/>
      <c r="B10" s="83">
        <v>11</v>
      </c>
      <c r="C10" s="81">
        <v>2</v>
      </c>
      <c r="D10" s="81">
        <v>3</v>
      </c>
      <c r="E10" s="81">
        <v>3</v>
      </c>
      <c r="F10" s="81">
        <v>3</v>
      </c>
      <c r="G10" s="81">
        <v>3</v>
      </c>
      <c r="H10" s="81">
        <v>3</v>
      </c>
      <c r="I10" s="81">
        <v>3</v>
      </c>
      <c r="J10" s="81">
        <v>2</v>
      </c>
      <c r="K10" s="81">
        <v>2</v>
      </c>
      <c r="L10" s="81">
        <v>2</v>
      </c>
      <c r="M10" s="81">
        <v>2</v>
      </c>
      <c r="N10" s="81">
        <v>3</v>
      </c>
      <c r="O10" s="79">
        <f t="shared" si="0"/>
        <v>31</v>
      </c>
      <c r="P10" s="71"/>
      <c r="Q10" s="82" t="s">
        <v>43</v>
      </c>
    </row>
    <row r="11" spans="1:17" ht="12">
      <c r="A11" s="71"/>
      <c r="B11" s="83">
        <v>20</v>
      </c>
      <c r="C11" s="78">
        <v>3</v>
      </c>
      <c r="D11" s="78">
        <v>3</v>
      </c>
      <c r="E11" s="78">
        <v>3</v>
      </c>
      <c r="F11" s="78">
        <v>3</v>
      </c>
      <c r="G11" s="78">
        <v>3</v>
      </c>
      <c r="H11" s="81">
        <v>3</v>
      </c>
      <c r="I11" s="81">
        <v>2</v>
      </c>
      <c r="J11" s="78">
        <v>3</v>
      </c>
      <c r="K11" s="78">
        <v>2</v>
      </c>
      <c r="L11" s="78">
        <v>2</v>
      </c>
      <c r="M11" s="78">
        <v>2</v>
      </c>
      <c r="N11" s="78">
        <v>2</v>
      </c>
      <c r="O11" s="79">
        <f t="shared" si="0"/>
        <v>31</v>
      </c>
      <c r="P11" s="71"/>
      <c r="Q11" s="76"/>
    </row>
    <row r="12" spans="1:17" ht="12">
      <c r="A12" s="71"/>
      <c r="B12" s="83" t="s">
        <v>21</v>
      </c>
      <c r="C12" s="81">
        <v>3</v>
      </c>
      <c r="D12" s="81">
        <v>2</v>
      </c>
      <c r="E12" s="81">
        <v>2</v>
      </c>
      <c r="F12" s="81">
        <v>3</v>
      </c>
      <c r="G12" s="81">
        <v>3</v>
      </c>
      <c r="H12" s="81">
        <v>2</v>
      </c>
      <c r="I12" s="81">
        <v>3</v>
      </c>
      <c r="J12" s="81">
        <v>2</v>
      </c>
      <c r="K12" s="81">
        <v>2</v>
      </c>
      <c r="L12" s="81">
        <v>2</v>
      </c>
      <c r="M12" s="81">
        <v>3</v>
      </c>
      <c r="N12" s="81">
        <v>3</v>
      </c>
      <c r="O12" s="79">
        <f t="shared" si="0"/>
        <v>30</v>
      </c>
      <c r="P12" s="71"/>
      <c r="Q12" s="76" t="s">
        <v>39</v>
      </c>
    </row>
    <row r="13" spans="1:17" ht="12">
      <c r="A13" s="71"/>
      <c r="B13" s="83" t="s">
        <v>22</v>
      </c>
      <c r="C13" s="78">
        <v>3</v>
      </c>
      <c r="D13" s="78">
        <v>3</v>
      </c>
      <c r="E13" s="78">
        <v>3</v>
      </c>
      <c r="F13" s="78">
        <v>2</v>
      </c>
      <c r="G13" s="78">
        <v>3</v>
      </c>
      <c r="H13" s="78">
        <v>3</v>
      </c>
      <c r="I13" s="78">
        <v>2</v>
      </c>
      <c r="J13" s="78">
        <v>2</v>
      </c>
      <c r="K13" s="78">
        <v>2</v>
      </c>
      <c r="L13" s="78">
        <v>2</v>
      </c>
      <c r="M13" s="78">
        <v>3</v>
      </c>
      <c r="N13" s="78">
        <v>2</v>
      </c>
      <c r="O13" s="79">
        <f t="shared" si="0"/>
        <v>30</v>
      </c>
      <c r="P13" s="71"/>
      <c r="Q13" s="76"/>
    </row>
    <row r="14" spans="1:18" ht="12">
      <c r="A14" s="71"/>
      <c r="B14" s="83">
        <v>10</v>
      </c>
      <c r="C14" s="81">
        <v>3</v>
      </c>
      <c r="D14" s="81">
        <v>2</v>
      </c>
      <c r="E14" s="81">
        <v>2</v>
      </c>
      <c r="F14" s="81">
        <v>3</v>
      </c>
      <c r="G14" s="81">
        <v>3</v>
      </c>
      <c r="H14" s="81">
        <v>2</v>
      </c>
      <c r="I14" s="81">
        <v>3</v>
      </c>
      <c r="J14" s="81">
        <v>2</v>
      </c>
      <c r="K14" s="81">
        <v>2</v>
      </c>
      <c r="L14" s="81">
        <v>2</v>
      </c>
      <c r="M14" s="81">
        <v>3</v>
      </c>
      <c r="N14" s="81">
        <v>3</v>
      </c>
      <c r="O14" s="79">
        <f t="shared" si="0"/>
        <v>30</v>
      </c>
      <c r="P14" s="71"/>
      <c r="Q14" s="76" t="s">
        <v>40</v>
      </c>
      <c r="R14" s="13"/>
    </row>
    <row r="15" spans="1:17" ht="12">
      <c r="A15" s="71"/>
      <c r="B15" s="83">
        <v>30</v>
      </c>
      <c r="C15" s="84">
        <v>3</v>
      </c>
      <c r="D15" s="84">
        <v>3</v>
      </c>
      <c r="E15" s="84">
        <v>3</v>
      </c>
      <c r="F15" s="84">
        <v>3</v>
      </c>
      <c r="G15" s="84">
        <v>3</v>
      </c>
      <c r="H15" s="84">
        <v>2</v>
      </c>
      <c r="I15" s="84">
        <v>3</v>
      </c>
      <c r="J15" s="84">
        <v>2</v>
      </c>
      <c r="K15" s="84">
        <v>2</v>
      </c>
      <c r="L15" s="84">
        <v>2</v>
      </c>
      <c r="M15" s="84">
        <v>2</v>
      </c>
      <c r="N15" s="84">
        <v>2</v>
      </c>
      <c r="O15" s="79">
        <f t="shared" si="0"/>
        <v>30</v>
      </c>
      <c r="P15" s="71"/>
      <c r="Q15" s="76"/>
    </row>
    <row r="16" spans="1:17" ht="12">
      <c r="A16" s="71"/>
      <c r="B16" s="83" t="s">
        <v>23</v>
      </c>
      <c r="C16" s="85">
        <v>3</v>
      </c>
      <c r="D16" s="85">
        <v>2</v>
      </c>
      <c r="E16" s="85">
        <v>3</v>
      </c>
      <c r="F16" s="85">
        <v>2</v>
      </c>
      <c r="G16" s="85">
        <v>2</v>
      </c>
      <c r="H16" s="85">
        <v>2</v>
      </c>
      <c r="I16" s="85">
        <v>1</v>
      </c>
      <c r="J16" s="85">
        <v>3</v>
      </c>
      <c r="K16" s="85">
        <v>3</v>
      </c>
      <c r="L16" s="85">
        <v>3</v>
      </c>
      <c r="M16" s="85">
        <v>3</v>
      </c>
      <c r="N16" s="85">
        <v>2</v>
      </c>
      <c r="O16" s="79">
        <f t="shared" si="0"/>
        <v>29</v>
      </c>
      <c r="P16" s="71"/>
      <c r="Q16" s="82" t="s">
        <v>37</v>
      </c>
    </row>
    <row r="17" spans="1:17" ht="12">
      <c r="A17" s="71"/>
      <c r="B17" s="83">
        <v>17</v>
      </c>
      <c r="C17" s="85">
        <v>3</v>
      </c>
      <c r="D17" s="85">
        <v>2</v>
      </c>
      <c r="E17" s="85">
        <v>2</v>
      </c>
      <c r="F17" s="85">
        <v>3</v>
      </c>
      <c r="G17" s="85">
        <v>3</v>
      </c>
      <c r="H17" s="85">
        <v>2</v>
      </c>
      <c r="I17" s="85">
        <v>2</v>
      </c>
      <c r="J17" s="85">
        <v>2</v>
      </c>
      <c r="K17" s="85">
        <v>3</v>
      </c>
      <c r="L17" s="85">
        <v>2</v>
      </c>
      <c r="M17" s="85">
        <v>2</v>
      </c>
      <c r="N17" s="85">
        <v>2</v>
      </c>
      <c r="O17" s="79">
        <f t="shared" si="0"/>
        <v>28</v>
      </c>
      <c r="P17" s="71"/>
      <c r="Q17" s="76"/>
    </row>
    <row r="18" spans="1:17" ht="12">
      <c r="A18" s="71"/>
      <c r="B18" s="83" t="s">
        <v>24</v>
      </c>
      <c r="C18" s="85">
        <v>3</v>
      </c>
      <c r="D18" s="85">
        <v>3</v>
      </c>
      <c r="E18" s="85">
        <v>3</v>
      </c>
      <c r="F18" s="85">
        <v>2</v>
      </c>
      <c r="G18" s="85">
        <v>2</v>
      </c>
      <c r="H18" s="85">
        <v>2</v>
      </c>
      <c r="I18" s="85">
        <v>2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79">
        <f t="shared" si="0"/>
        <v>27</v>
      </c>
      <c r="P18" s="71"/>
      <c r="Q18" s="76"/>
    </row>
    <row r="19" spans="1:17" ht="24">
      <c r="A19" s="71"/>
      <c r="B19" s="83">
        <v>13</v>
      </c>
      <c r="C19" s="85">
        <v>2</v>
      </c>
      <c r="D19" s="84">
        <v>3</v>
      </c>
      <c r="E19" s="84">
        <v>2</v>
      </c>
      <c r="F19" s="85">
        <v>3</v>
      </c>
      <c r="G19" s="84">
        <v>2</v>
      </c>
      <c r="H19" s="84">
        <v>2</v>
      </c>
      <c r="I19" s="84">
        <v>3</v>
      </c>
      <c r="J19" s="84">
        <v>2</v>
      </c>
      <c r="K19" s="84">
        <v>2</v>
      </c>
      <c r="L19" s="84">
        <v>2</v>
      </c>
      <c r="M19" s="84">
        <v>2</v>
      </c>
      <c r="N19" s="84">
        <v>2</v>
      </c>
      <c r="O19" s="79">
        <f t="shared" si="0"/>
        <v>27</v>
      </c>
      <c r="P19" s="71"/>
      <c r="Q19" s="82" t="s">
        <v>34</v>
      </c>
    </row>
    <row r="20" spans="1:17" ht="12">
      <c r="A20" s="71"/>
      <c r="B20" s="83">
        <v>14</v>
      </c>
      <c r="C20" s="85">
        <v>3</v>
      </c>
      <c r="D20" s="84">
        <v>2</v>
      </c>
      <c r="E20" s="84">
        <v>3</v>
      </c>
      <c r="F20" s="84">
        <v>3</v>
      </c>
      <c r="G20" s="84">
        <v>2</v>
      </c>
      <c r="H20" s="84">
        <v>2</v>
      </c>
      <c r="I20" s="84">
        <v>2</v>
      </c>
      <c r="J20" s="84">
        <v>2</v>
      </c>
      <c r="K20" s="84">
        <v>2</v>
      </c>
      <c r="L20" s="84">
        <v>2</v>
      </c>
      <c r="M20" s="84">
        <v>2</v>
      </c>
      <c r="N20" s="84">
        <v>2</v>
      </c>
      <c r="O20" s="79">
        <f t="shared" si="0"/>
        <v>27</v>
      </c>
      <c r="P20" s="71"/>
      <c r="Q20" s="76"/>
    </row>
    <row r="21" spans="1:17" ht="24">
      <c r="A21" s="71"/>
      <c r="B21" s="83">
        <v>16</v>
      </c>
      <c r="C21" s="85">
        <v>3</v>
      </c>
      <c r="D21" s="85">
        <v>2</v>
      </c>
      <c r="E21" s="85">
        <v>2</v>
      </c>
      <c r="F21" s="85">
        <v>2</v>
      </c>
      <c r="G21" s="85">
        <v>2</v>
      </c>
      <c r="H21" s="85">
        <v>3</v>
      </c>
      <c r="I21" s="85">
        <v>2</v>
      </c>
      <c r="J21" s="85">
        <v>2</v>
      </c>
      <c r="K21" s="85">
        <v>2</v>
      </c>
      <c r="L21" s="85">
        <v>3</v>
      </c>
      <c r="M21" s="85">
        <v>2</v>
      </c>
      <c r="N21" s="85">
        <v>2</v>
      </c>
      <c r="O21" s="79">
        <f t="shared" si="0"/>
        <v>27</v>
      </c>
      <c r="P21" s="71"/>
      <c r="Q21" s="82" t="s">
        <v>35</v>
      </c>
    </row>
    <row r="22" spans="1:17" ht="12">
      <c r="A22" s="71"/>
      <c r="B22" s="83">
        <v>18</v>
      </c>
      <c r="C22" s="84">
        <v>2</v>
      </c>
      <c r="D22" s="84">
        <v>3</v>
      </c>
      <c r="E22" s="84">
        <v>3</v>
      </c>
      <c r="F22" s="84">
        <v>2</v>
      </c>
      <c r="G22" s="84">
        <v>2</v>
      </c>
      <c r="H22" s="84">
        <v>2</v>
      </c>
      <c r="I22" s="84">
        <v>2</v>
      </c>
      <c r="J22" s="84">
        <v>2</v>
      </c>
      <c r="K22" s="84">
        <v>2</v>
      </c>
      <c r="L22" s="84">
        <v>2</v>
      </c>
      <c r="M22" s="84">
        <v>3</v>
      </c>
      <c r="N22" s="84">
        <v>1</v>
      </c>
      <c r="O22" s="79">
        <f t="shared" si="0"/>
        <v>26</v>
      </c>
      <c r="P22" s="71"/>
      <c r="Q22" s="76"/>
    </row>
    <row r="23" spans="1:17" ht="12">
      <c r="A23" s="71"/>
      <c r="B23" s="83">
        <v>26</v>
      </c>
      <c r="C23" s="84">
        <v>2</v>
      </c>
      <c r="D23" s="84">
        <v>2</v>
      </c>
      <c r="E23" s="84">
        <v>2</v>
      </c>
      <c r="F23" s="84">
        <v>2</v>
      </c>
      <c r="G23" s="84">
        <v>2</v>
      </c>
      <c r="H23" s="84">
        <v>2</v>
      </c>
      <c r="I23" s="84">
        <v>3</v>
      </c>
      <c r="J23" s="84">
        <v>2</v>
      </c>
      <c r="K23" s="84">
        <v>2</v>
      </c>
      <c r="L23" s="84">
        <v>2</v>
      </c>
      <c r="M23" s="84">
        <v>3</v>
      </c>
      <c r="N23" s="84">
        <v>2</v>
      </c>
      <c r="O23" s="79">
        <f t="shared" si="0"/>
        <v>26</v>
      </c>
      <c r="P23" s="71"/>
      <c r="Q23" s="76"/>
    </row>
    <row r="24" spans="1:17" ht="24.75" thickBot="1">
      <c r="A24" s="71"/>
      <c r="B24" s="83">
        <v>29</v>
      </c>
      <c r="C24" s="85">
        <v>3</v>
      </c>
      <c r="D24" s="85">
        <v>2</v>
      </c>
      <c r="E24" s="85">
        <v>2</v>
      </c>
      <c r="F24" s="85">
        <v>2</v>
      </c>
      <c r="G24" s="85">
        <v>2</v>
      </c>
      <c r="H24" s="85">
        <v>2</v>
      </c>
      <c r="I24" s="85">
        <v>2</v>
      </c>
      <c r="J24" s="85">
        <v>2</v>
      </c>
      <c r="K24" s="85">
        <v>2</v>
      </c>
      <c r="L24" s="85">
        <v>2</v>
      </c>
      <c r="M24" s="85">
        <v>3</v>
      </c>
      <c r="N24" s="85">
        <v>2</v>
      </c>
      <c r="O24" s="79">
        <f t="shared" si="0"/>
        <v>26</v>
      </c>
      <c r="P24" s="71"/>
      <c r="Q24" s="86" t="s">
        <v>36</v>
      </c>
    </row>
    <row r="25" spans="1:17" ht="12.75" thickBot="1">
      <c r="A25" s="71"/>
      <c r="B25" s="83">
        <v>22</v>
      </c>
      <c r="C25" s="84">
        <v>2</v>
      </c>
      <c r="D25" s="84">
        <v>3</v>
      </c>
      <c r="E25" s="84">
        <v>2</v>
      </c>
      <c r="F25" s="84">
        <v>2</v>
      </c>
      <c r="G25" s="84">
        <v>2</v>
      </c>
      <c r="H25" s="84">
        <v>2</v>
      </c>
      <c r="I25" s="84">
        <v>2</v>
      </c>
      <c r="J25" s="84">
        <v>2</v>
      </c>
      <c r="K25" s="84">
        <v>2</v>
      </c>
      <c r="L25" s="84">
        <v>2</v>
      </c>
      <c r="M25" s="84">
        <v>2</v>
      </c>
      <c r="N25" s="84">
        <v>2</v>
      </c>
      <c r="O25" s="79">
        <f t="shared" si="0"/>
        <v>25</v>
      </c>
      <c r="P25" s="71"/>
      <c r="Q25" s="71"/>
    </row>
    <row r="26" spans="1:17" ht="12">
      <c r="A26" s="71"/>
      <c r="B26" s="83" t="s">
        <v>25</v>
      </c>
      <c r="C26" s="85">
        <v>2</v>
      </c>
      <c r="D26" s="85">
        <v>2</v>
      </c>
      <c r="E26" s="85">
        <v>2</v>
      </c>
      <c r="F26" s="85">
        <v>2</v>
      </c>
      <c r="G26" s="85">
        <v>2</v>
      </c>
      <c r="H26" s="85">
        <v>2</v>
      </c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5">
        <v>2</v>
      </c>
      <c r="O26" s="79">
        <f t="shared" si="0"/>
        <v>24</v>
      </c>
      <c r="P26" s="71"/>
      <c r="Q26" s="139" t="s">
        <v>65</v>
      </c>
    </row>
    <row r="27" spans="1:17" ht="12">
      <c r="A27" s="71"/>
      <c r="B27" s="83">
        <v>24</v>
      </c>
      <c r="C27" s="84">
        <v>2</v>
      </c>
      <c r="D27" s="84">
        <v>2</v>
      </c>
      <c r="E27" s="84">
        <v>3</v>
      </c>
      <c r="F27" s="84">
        <v>2</v>
      </c>
      <c r="G27" s="84">
        <v>1</v>
      </c>
      <c r="H27" s="84">
        <v>2</v>
      </c>
      <c r="I27" s="84">
        <v>2</v>
      </c>
      <c r="J27" s="84">
        <v>2</v>
      </c>
      <c r="K27" s="84">
        <v>2</v>
      </c>
      <c r="L27" s="84">
        <v>2</v>
      </c>
      <c r="M27" s="84">
        <v>2</v>
      </c>
      <c r="N27" s="84">
        <v>2</v>
      </c>
      <c r="O27" s="79">
        <f t="shared" si="0"/>
        <v>24</v>
      </c>
      <c r="P27" s="71"/>
      <c r="Q27" s="76" t="s">
        <v>66</v>
      </c>
    </row>
    <row r="28" spans="1:17" ht="12">
      <c r="A28" s="71"/>
      <c r="B28" s="83">
        <v>27</v>
      </c>
      <c r="C28" s="84">
        <v>2</v>
      </c>
      <c r="D28" s="84">
        <v>2</v>
      </c>
      <c r="E28" s="84">
        <v>2</v>
      </c>
      <c r="F28" s="84">
        <v>2</v>
      </c>
      <c r="G28" s="84">
        <v>2</v>
      </c>
      <c r="H28" s="84">
        <v>2</v>
      </c>
      <c r="I28" s="84">
        <v>2</v>
      </c>
      <c r="J28" s="84">
        <v>2</v>
      </c>
      <c r="K28" s="84">
        <v>2</v>
      </c>
      <c r="L28" s="84">
        <v>2</v>
      </c>
      <c r="M28" s="84">
        <v>2</v>
      </c>
      <c r="N28" s="84">
        <v>2</v>
      </c>
      <c r="O28" s="79">
        <f t="shared" si="0"/>
        <v>24</v>
      </c>
      <c r="P28" s="71"/>
      <c r="Q28" s="76"/>
    </row>
    <row r="29" spans="1:17" ht="12">
      <c r="A29" s="71"/>
      <c r="B29" s="83">
        <v>21</v>
      </c>
      <c r="C29" s="81">
        <v>2</v>
      </c>
      <c r="D29" s="81">
        <v>2</v>
      </c>
      <c r="E29" s="81">
        <v>2</v>
      </c>
      <c r="F29" s="81">
        <v>2</v>
      </c>
      <c r="G29" s="81">
        <v>2</v>
      </c>
      <c r="H29" s="81">
        <v>2</v>
      </c>
      <c r="I29" s="81">
        <v>2</v>
      </c>
      <c r="J29" s="81">
        <v>2</v>
      </c>
      <c r="K29" s="81">
        <v>2</v>
      </c>
      <c r="L29" s="81">
        <v>2</v>
      </c>
      <c r="M29" s="81">
        <v>1</v>
      </c>
      <c r="N29" s="81">
        <v>2</v>
      </c>
      <c r="O29" s="79">
        <f t="shared" si="0"/>
        <v>23</v>
      </c>
      <c r="P29" s="71"/>
      <c r="Q29" s="76" t="s">
        <v>63</v>
      </c>
    </row>
    <row r="30" spans="1:17" ht="12">
      <c r="A30" s="71"/>
      <c r="B30" s="83" t="s">
        <v>26</v>
      </c>
      <c r="C30" s="81">
        <v>2</v>
      </c>
      <c r="D30" s="81">
        <v>2</v>
      </c>
      <c r="E30" s="81">
        <v>2</v>
      </c>
      <c r="F30" s="81">
        <v>2</v>
      </c>
      <c r="G30" s="81">
        <v>2</v>
      </c>
      <c r="H30" s="81">
        <v>2</v>
      </c>
      <c r="I30" s="81">
        <v>2</v>
      </c>
      <c r="J30" s="81">
        <v>2</v>
      </c>
      <c r="K30" s="81">
        <v>2</v>
      </c>
      <c r="L30" s="81">
        <v>2</v>
      </c>
      <c r="M30" s="81">
        <v>1</v>
      </c>
      <c r="N30" s="81">
        <v>1</v>
      </c>
      <c r="O30" s="79">
        <f t="shared" si="0"/>
        <v>22</v>
      </c>
      <c r="P30" s="71"/>
      <c r="Q30" s="76"/>
    </row>
    <row r="31" spans="1:17" ht="12">
      <c r="A31" s="71"/>
      <c r="B31" s="83" t="s">
        <v>27</v>
      </c>
      <c r="C31" s="78">
        <v>2</v>
      </c>
      <c r="D31" s="78">
        <v>2</v>
      </c>
      <c r="E31" s="78">
        <v>2</v>
      </c>
      <c r="F31" s="78">
        <v>2</v>
      </c>
      <c r="G31" s="78">
        <v>1</v>
      </c>
      <c r="H31" s="78">
        <v>2</v>
      </c>
      <c r="I31" s="78">
        <v>2</v>
      </c>
      <c r="J31" s="78">
        <v>2</v>
      </c>
      <c r="K31" s="78">
        <v>2</v>
      </c>
      <c r="L31" s="78">
        <v>2</v>
      </c>
      <c r="M31" s="78">
        <v>2</v>
      </c>
      <c r="N31" s="78">
        <v>1</v>
      </c>
      <c r="O31" s="79">
        <f t="shared" si="0"/>
        <v>22</v>
      </c>
      <c r="P31" s="71"/>
      <c r="Q31" s="76" t="s">
        <v>64</v>
      </c>
    </row>
    <row r="32" spans="1:17" ht="12">
      <c r="A32" s="71"/>
      <c r="B32" s="83" t="s">
        <v>28</v>
      </c>
      <c r="C32" s="81">
        <v>2</v>
      </c>
      <c r="D32" s="81">
        <v>2</v>
      </c>
      <c r="E32" s="81">
        <v>2</v>
      </c>
      <c r="F32" s="81">
        <v>2</v>
      </c>
      <c r="G32" s="81">
        <v>2</v>
      </c>
      <c r="H32" s="81">
        <v>2</v>
      </c>
      <c r="I32" s="81">
        <v>1</v>
      </c>
      <c r="J32" s="81">
        <v>2</v>
      </c>
      <c r="K32" s="81">
        <v>2</v>
      </c>
      <c r="L32" s="81">
        <v>2</v>
      </c>
      <c r="M32" s="81">
        <v>2</v>
      </c>
      <c r="N32" s="81">
        <v>1</v>
      </c>
      <c r="O32" s="79">
        <f t="shared" si="0"/>
        <v>22</v>
      </c>
      <c r="P32" s="71"/>
      <c r="Q32" s="76"/>
    </row>
    <row r="33" spans="1:17" ht="27" customHeight="1">
      <c r="A33" s="71"/>
      <c r="B33" s="83">
        <v>19</v>
      </c>
      <c r="C33" s="81">
        <v>2</v>
      </c>
      <c r="D33" s="81">
        <v>2</v>
      </c>
      <c r="E33" s="81">
        <v>1</v>
      </c>
      <c r="F33" s="81">
        <v>2</v>
      </c>
      <c r="G33" s="81">
        <v>2</v>
      </c>
      <c r="H33" s="81">
        <v>2</v>
      </c>
      <c r="I33" s="81">
        <v>2</v>
      </c>
      <c r="J33" s="81">
        <v>2</v>
      </c>
      <c r="K33" s="81">
        <v>2</v>
      </c>
      <c r="L33" s="81">
        <v>2</v>
      </c>
      <c r="M33" s="81">
        <v>2</v>
      </c>
      <c r="N33" s="81">
        <v>1</v>
      </c>
      <c r="O33" s="79">
        <f t="shared" si="0"/>
        <v>22</v>
      </c>
      <c r="P33" s="71"/>
      <c r="Q33" s="82" t="s">
        <v>67</v>
      </c>
    </row>
    <row r="34" spans="1:17" ht="12">
      <c r="A34" s="71"/>
      <c r="B34" s="83" t="s">
        <v>29</v>
      </c>
      <c r="C34" s="81">
        <v>2</v>
      </c>
      <c r="D34" s="81">
        <v>2</v>
      </c>
      <c r="E34" s="81">
        <v>2</v>
      </c>
      <c r="F34" s="81">
        <v>2</v>
      </c>
      <c r="G34" s="81">
        <v>2</v>
      </c>
      <c r="H34" s="81">
        <v>2</v>
      </c>
      <c r="I34" s="81">
        <v>1</v>
      </c>
      <c r="J34" s="81">
        <v>2</v>
      </c>
      <c r="K34" s="81">
        <v>2</v>
      </c>
      <c r="L34" s="81">
        <v>2</v>
      </c>
      <c r="M34" s="81">
        <v>1</v>
      </c>
      <c r="N34" s="81">
        <v>1</v>
      </c>
      <c r="O34" s="79">
        <f t="shared" si="0"/>
        <v>21</v>
      </c>
      <c r="P34" s="71"/>
      <c r="Q34" s="146"/>
    </row>
    <row r="35" spans="1:17" ht="12.75" thickBot="1">
      <c r="A35" s="71"/>
      <c r="B35" s="83">
        <v>23</v>
      </c>
      <c r="C35" s="81">
        <v>2</v>
      </c>
      <c r="D35" s="81">
        <v>2</v>
      </c>
      <c r="E35" s="81">
        <v>2</v>
      </c>
      <c r="F35" s="81">
        <v>2</v>
      </c>
      <c r="G35" s="81">
        <v>2</v>
      </c>
      <c r="H35" s="81">
        <v>2</v>
      </c>
      <c r="I35" s="81">
        <v>2</v>
      </c>
      <c r="J35" s="81">
        <v>1</v>
      </c>
      <c r="K35" s="81">
        <v>1</v>
      </c>
      <c r="L35" s="81">
        <v>1</v>
      </c>
      <c r="M35" s="81">
        <v>1</v>
      </c>
      <c r="N35" s="81">
        <v>2</v>
      </c>
      <c r="O35" s="79">
        <f t="shared" si="0"/>
        <v>20</v>
      </c>
      <c r="P35" s="71"/>
      <c r="Q35" s="138"/>
    </row>
    <row r="36" spans="1:17" ht="12.75" thickBot="1">
      <c r="A36" s="71"/>
      <c r="B36" s="83">
        <v>15</v>
      </c>
      <c r="C36" s="78">
        <v>2</v>
      </c>
      <c r="D36" s="78">
        <v>1</v>
      </c>
      <c r="E36" s="78">
        <v>1</v>
      </c>
      <c r="F36" s="78">
        <v>1</v>
      </c>
      <c r="G36" s="78">
        <v>2</v>
      </c>
      <c r="H36" s="78">
        <v>2</v>
      </c>
      <c r="I36" s="81">
        <v>1</v>
      </c>
      <c r="J36" s="78">
        <v>2</v>
      </c>
      <c r="K36" s="78">
        <v>2</v>
      </c>
      <c r="L36" s="78">
        <v>2</v>
      </c>
      <c r="M36" s="78">
        <v>2</v>
      </c>
      <c r="N36" s="78">
        <v>1</v>
      </c>
      <c r="O36" s="87">
        <f t="shared" si="0"/>
        <v>19</v>
      </c>
      <c r="P36" s="71"/>
      <c r="Q36" s="71"/>
    </row>
    <row r="37" spans="1:18" ht="12.75" thickBot="1">
      <c r="A37" s="71"/>
      <c r="B37" s="88"/>
      <c r="C37" s="89"/>
      <c r="D37" s="89"/>
      <c r="E37" s="89"/>
      <c r="F37" s="89"/>
      <c r="G37" s="89"/>
      <c r="H37" s="89"/>
      <c r="I37" s="90"/>
      <c r="J37" s="89"/>
      <c r="K37" s="89"/>
      <c r="L37" s="89"/>
      <c r="M37" s="89"/>
      <c r="N37" s="89"/>
      <c r="O37" s="163">
        <f>STDEV(O7:O36)</f>
        <v>4.08262367748412</v>
      </c>
      <c r="P37" s="91" t="s">
        <v>42</v>
      </c>
      <c r="Q37" s="92"/>
      <c r="R37" s="13"/>
    </row>
    <row r="38" spans="1:18" ht="15.75" thickBot="1">
      <c r="A38" s="71"/>
      <c r="B38" s="131" t="s">
        <v>44</v>
      </c>
      <c r="C38" s="130">
        <f>SUM(C7:C36)</f>
        <v>74</v>
      </c>
      <c r="D38" s="130">
        <f aca="true" t="shared" si="1" ref="D38:N38">SUM(D7:D36)</f>
        <v>70</v>
      </c>
      <c r="E38" s="130">
        <f t="shared" si="1"/>
        <v>70</v>
      </c>
      <c r="F38" s="130">
        <f t="shared" si="1"/>
        <v>69</v>
      </c>
      <c r="G38" s="130">
        <f t="shared" si="1"/>
        <v>68</v>
      </c>
      <c r="H38" s="130">
        <f t="shared" si="1"/>
        <v>67</v>
      </c>
      <c r="I38" s="130">
        <f t="shared" si="1"/>
        <v>64</v>
      </c>
      <c r="J38" s="130">
        <f t="shared" si="1"/>
        <v>64</v>
      </c>
      <c r="K38" s="130">
        <f t="shared" si="1"/>
        <v>64</v>
      </c>
      <c r="L38" s="130">
        <f t="shared" si="1"/>
        <v>64</v>
      </c>
      <c r="M38" s="130">
        <f t="shared" si="1"/>
        <v>63</v>
      </c>
      <c r="N38" s="132">
        <f t="shared" si="1"/>
        <v>56</v>
      </c>
      <c r="O38" s="71"/>
      <c r="P38" s="71"/>
      <c r="Q38" s="96"/>
      <c r="R38" s="13"/>
    </row>
    <row r="39" spans="1:18" ht="18.75" customHeight="1" thickBot="1">
      <c r="A39" s="71"/>
      <c r="B39" s="93" t="s">
        <v>76</v>
      </c>
      <c r="C39" s="97">
        <f aca="true" t="shared" si="2" ref="C39:N39">SUM(C7:C36)/(3*30)</f>
        <v>0.8222222222222222</v>
      </c>
      <c r="D39" s="97">
        <f t="shared" si="2"/>
        <v>0.7777777777777778</v>
      </c>
      <c r="E39" s="97">
        <f t="shared" si="2"/>
        <v>0.7777777777777778</v>
      </c>
      <c r="F39" s="97">
        <f t="shared" si="2"/>
        <v>0.7666666666666667</v>
      </c>
      <c r="G39" s="97">
        <f t="shared" si="2"/>
        <v>0.7555555555555555</v>
      </c>
      <c r="H39" s="97">
        <f t="shared" si="2"/>
        <v>0.7444444444444445</v>
      </c>
      <c r="I39" s="97">
        <f t="shared" si="2"/>
        <v>0.7111111111111111</v>
      </c>
      <c r="J39" s="97">
        <f t="shared" si="2"/>
        <v>0.7111111111111111</v>
      </c>
      <c r="K39" s="97">
        <f t="shared" si="2"/>
        <v>0.7111111111111111</v>
      </c>
      <c r="L39" s="97">
        <f t="shared" si="2"/>
        <v>0.7111111111111111</v>
      </c>
      <c r="M39" s="97">
        <f t="shared" si="2"/>
        <v>0.7</v>
      </c>
      <c r="N39" s="98">
        <f t="shared" si="2"/>
        <v>0.6222222222222222</v>
      </c>
      <c r="O39" s="160"/>
      <c r="P39" s="161"/>
      <c r="Q39" s="92" t="s">
        <v>74</v>
      </c>
      <c r="R39" s="13"/>
    </row>
    <row r="40" spans="1:18" ht="18.75" customHeight="1" thickBot="1">
      <c r="A40" s="71"/>
      <c r="B40" s="93" t="s">
        <v>77</v>
      </c>
      <c r="C40" s="97">
        <f>1-C39</f>
        <v>0.1777777777777778</v>
      </c>
      <c r="D40" s="97">
        <f aca="true" t="shared" si="3" ref="D40:N40">1-D39</f>
        <v>0.2222222222222222</v>
      </c>
      <c r="E40" s="97">
        <f t="shared" si="3"/>
        <v>0.2222222222222222</v>
      </c>
      <c r="F40" s="97">
        <f t="shared" si="3"/>
        <v>0.23333333333333328</v>
      </c>
      <c r="G40" s="97">
        <f t="shared" si="3"/>
        <v>0.24444444444444446</v>
      </c>
      <c r="H40" s="97">
        <f t="shared" si="3"/>
        <v>0.25555555555555554</v>
      </c>
      <c r="I40" s="97">
        <f t="shared" si="3"/>
        <v>0.28888888888888886</v>
      </c>
      <c r="J40" s="97">
        <f t="shared" si="3"/>
        <v>0.28888888888888886</v>
      </c>
      <c r="K40" s="97">
        <f t="shared" si="3"/>
        <v>0.28888888888888886</v>
      </c>
      <c r="L40" s="97">
        <f t="shared" si="3"/>
        <v>0.28888888888888886</v>
      </c>
      <c r="M40" s="97">
        <f t="shared" si="3"/>
        <v>0.30000000000000004</v>
      </c>
      <c r="N40" s="98">
        <f t="shared" si="3"/>
        <v>0.37777777777777777</v>
      </c>
      <c r="O40" s="158"/>
      <c r="P40" s="159"/>
      <c r="Q40" s="92" t="s">
        <v>75</v>
      </c>
      <c r="R40" s="13"/>
    </row>
    <row r="41" spans="1:18" ht="18.75" customHeight="1" thickBot="1">
      <c r="A41" s="71"/>
      <c r="B41" s="93" t="s">
        <v>19</v>
      </c>
      <c r="C41" s="97">
        <f aca="true" t="shared" si="4" ref="C41:N41">AVERAGE(C7:C36)</f>
        <v>2.466666666666667</v>
      </c>
      <c r="D41" s="97">
        <f t="shared" si="4"/>
        <v>2.3333333333333335</v>
      </c>
      <c r="E41" s="97">
        <f t="shared" si="4"/>
        <v>2.3333333333333335</v>
      </c>
      <c r="F41" s="97">
        <f t="shared" si="4"/>
        <v>2.3</v>
      </c>
      <c r="G41" s="97">
        <f t="shared" si="4"/>
        <v>2.2666666666666666</v>
      </c>
      <c r="H41" s="97">
        <f t="shared" si="4"/>
        <v>2.2333333333333334</v>
      </c>
      <c r="I41" s="97">
        <f t="shared" si="4"/>
        <v>2.1333333333333333</v>
      </c>
      <c r="J41" s="97">
        <f t="shared" si="4"/>
        <v>2.1333333333333333</v>
      </c>
      <c r="K41" s="97">
        <f t="shared" si="4"/>
        <v>2.1333333333333333</v>
      </c>
      <c r="L41" s="97">
        <f t="shared" si="4"/>
        <v>2.1333333333333333</v>
      </c>
      <c r="M41" s="97">
        <f t="shared" si="4"/>
        <v>2.1</v>
      </c>
      <c r="N41" s="98">
        <f t="shared" si="4"/>
        <v>1.8666666666666667</v>
      </c>
      <c r="O41" s="118">
        <f>AVERAGE(O7:O37)</f>
        <v>25.71234269927368</v>
      </c>
      <c r="P41" s="112" t="s">
        <v>46</v>
      </c>
      <c r="Q41" s="100"/>
      <c r="R41" s="13"/>
    </row>
    <row r="42" spans="1:18" ht="18" customHeight="1" thickBot="1">
      <c r="A42" s="71"/>
      <c r="B42" s="93" t="s">
        <v>20</v>
      </c>
      <c r="C42" s="97">
        <f>VARP(C7:C36)</f>
        <v>0.24888888888888888</v>
      </c>
      <c r="D42" s="97">
        <f aca="true" t="shared" si="5" ref="D42:N42">VARP(D7:D36)</f>
        <v>0.28888888888888886</v>
      </c>
      <c r="E42" s="97">
        <f t="shared" si="5"/>
        <v>0.35555555555555557</v>
      </c>
      <c r="F42" s="97">
        <f t="shared" si="5"/>
        <v>0.27666666666666667</v>
      </c>
      <c r="G42" s="97">
        <f t="shared" si="5"/>
        <v>0.3288888888888889</v>
      </c>
      <c r="H42" s="97">
        <f t="shared" si="5"/>
        <v>0.17888888888888888</v>
      </c>
      <c r="I42" s="97">
        <f t="shared" si="5"/>
        <v>0.38222222222222224</v>
      </c>
      <c r="J42" s="97">
        <f t="shared" si="5"/>
        <v>0.18222222222222223</v>
      </c>
      <c r="K42" s="97">
        <f t="shared" si="5"/>
        <v>0.18222222222222223</v>
      </c>
      <c r="L42" s="97">
        <f t="shared" si="5"/>
        <v>0.18222222222222223</v>
      </c>
      <c r="M42" s="97">
        <f t="shared" si="5"/>
        <v>0.3566666666666667</v>
      </c>
      <c r="N42" s="98">
        <f t="shared" si="5"/>
        <v>0.31555555555555553</v>
      </c>
      <c r="O42" s="99">
        <f>SUM(C42:N42)</f>
        <v>3.2788888888888885</v>
      </c>
      <c r="P42" s="91" t="s">
        <v>71</v>
      </c>
      <c r="Q42" s="95"/>
      <c r="R42" s="13"/>
    </row>
    <row r="43" spans="1:18" ht="12.75" thickBot="1">
      <c r="A43" s="71"/>
      <c r="B43" s="105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03"/>
      <c r="P43" s="94"/>
      <c r="Q43" s="94"/>
      <c r="R43" s="13"/>
    </row>
    <row r="44" spans="1:18" ht="12.75" thickBo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99">
        <f>VARP(O7:O36)</f>
        <v>16.112222222222222</v>
      </c>
      <c r="P44" s="92" t="s">
        <v>68</v>
      </c>
      <c r="Q44" s="95"/>
      <c r="R44" s="13"/>
    </row>
    <row r="45" spans="1:18" ht="15.75" thickBot="1">
      <c r="A45" s="71"/>
      <c r="B45" s="140" t="s">
        <v>19</v>
      </c>
      <c r="C45" s="141">
        <f>AVERAGE(O7:O36)</f>
        <v>26.433333333333334</v>
      </c>
      <c r="D45" s="142" t="s">
        <v>61</v>
      </c>
      <c r="E45" s="142"/>
      <c r="F45" s="143"/>
      <c r="G45" s="71"/>
      <c r="H45" s="71"/>
      <c r="I45" s="71"/>
      <c r="J45" s="71"/>
      <c r="K45" s="71"/>
      <c r="L45" s="71"/>
      <c r="M45" s="71"/>
      <c r="N45" s="71"/>
      <c r="O45" s="101"/>
      <c r="P45" s="94"/>
      <c r="Q45" s="94"/>
      <c r="R45" s="13"/>
    </row>
    <row r="46" spans="1:18" ht="15.75" thickBot="1">
      <c r="A46" s="71"/>
      <c r="B46" s="140" t="s">
        <v>55</v>
      </c>
      <c r="C46" s="141">
        <f>MEDIAN(O7:O36)</f>
        <v>26.5</v>
      </c>
      <c r="D46" s="142" t="s">
        <v>62</v>
      </c>
      <c r="E46" s="142"/>
      <c r="F46" s="143"/>
      <c r="G46" s="71"/>
      <c r="H46" s="71"/>
      <c r="I46" s="71"/>
      <c r="J46" s="71"/>
      <c r="K46" s="71"/>
      <c r="L46" s="71"/>
      <c r="M46" s="71"/>
      <c r="N46" s="71"/>
      <c r="O46" s="101">
        <f>1-(O42/O44)</f>
        <v>0.7964967933245983</v>
      </c>
      <c r="P46" s="91" t="s">
        <v>69</v>
      </c>
      <c r="Q46" s="95"/>
      <c r="R46" s="13"/>
    </row>
    <row r="47" spans="1:18" ht="15.75" thickBot="1">
      <c r="A47" s="71"/>
      <c r="B47" s="140" t="s">
        <v>56</v>
      </c>
      <c r="C47" s="144">
        <f>MODE(O7:O36)</f>
        <v>30</v>
      </c>
      <c r="D47" s="142" t="s">
        <v>73</v>
      </c>
      <c r="E47" s="142"/>
      <c r="F47" s="143"/>
      <c r="G47" s="71"/>
      <c r="H47" s="71"/>
      <c r="I47" s="71"/>
      <c r="J47" s="71"/>
      <c r="K47" s="71"/>
      <c r="L47" s="71"/>
      <c r="M47" s="71"/>
      <c r="N47" s="71"/>
      <c r="O47" s="111"/>
      <c r="P47" s="94"/>
      <c r="Q47" s="94"/>
      <c r="R47" s="13"/>
    </row>
    <row r="48" spans="1:18" ht="15.75" thickBot="1">
      <c r="A48" s="102"/>
      <c r="B48" s="140" t="s">
        <v>57</v>
      </c>
      <c r="C48" s="141">
        <f>(O7-O36)</f>
        <v>15</v>
      </c>
      <c r="D48" s="142" t="s">
        <v>60</v>
      </c>
      <c r="E48" s="142"/>
      <c r="F48" s="143"/>
      <c r="G48" s="71"/>
      <c r="H48" s="71"/>
      <c r="I48" s="71"/>
      <c r="J48" s="71"/>
      <c r="K48" s="71"/>
      <c r="L48" s="71"/>
      <c r="M48" s="71"/>
      <c r="N48" s="71"/>
      <c r="O48" s="103">
        <f>4*(1-0.8)^0.5</f>
        <v>1.7888543819998315</v>
      </c>
      <c r="P48" s="104" t="s">
        <v>70</v>
      </c>
      <c r="Q48" s="98"/>
      <c r="R48" s="13"/>
    </row>
    <row r="49" spans="1:18" ht="12">
      <c r="A49" s="102"/>
      <c r="G49" s="71"/>
      <c r="H49" s="71"/>
      <c r="I49" s="71"/>
      <c r="J49" s="71"/>
      <c r="K49" s="71"/>
      <c r="L49" s="71"/>
      <c r="M49" s="71"/>
      <c r="N49" s="71"/>
      <c r="O49" s="103"/>
      <c r="P49" s="106"/>
      <c r="Q49" s="111"/>
      <c r="R49" s="13"/>
    </row>
    <row r="50" spans="1:17" ht="12.75" customHeight="1" thickBot="1">
      <c r="A50" s="102"/>
      <c r="B50" s="71"/>
      <c r="C50" s="71"/>
      <c r="D50" s="71"/>
      <c r="E50" s="71"/>
      <c r="F50" s="107" t="s">
        <v>33</v>
      </c>
      <c r="G50" s="107"/>
      <c r="H50" s="107"/>
      <c r="I50" s="107"/>
      <c r="J50" s="71"/>
      <c r="K50" s="71"/>
      <c r="L50" s="71"/>
      <c r="M50" s="71"/>
      <c r="N50" s="71"/>
      <c r="O50" s="105"/>
      <c r="P50" s="106"/>
      <c r="Q50" s="101"/>
    </row>
    <row r="51" spans="1:17" ht="15.75" thickBot="1">
      <c r="A51" s="102"/>
      <c r="B51" s="108" t="s">
        <v>18</v>
      </c>
      <c r="C51" s="109">
        <v>30</v>
      </c>
      <c r="D51" s="109">
        <v>30</v>
      </c>
      <c r="E51" s="109">
        <v>30</v>
      </c>
      <c r="F51" s="109">
        <v>30</v>
      </c>
      <c r="G51" s="109">
        <v>30</v>
      </c>
      <c r="H51" s="109">
        <v>30</v>
      </c>
      <c r="I51" s="109">
        <v>30</v>
      </c>
      <c r="J51" s="109">
        <v>30</v>
      </c>
      <c r="K51" s="109">
        <v>30</v>
      </c>
      <c r="L51" s="109">
        <v>30</v>
      </c>
      <c r="M51" s="109">
        <v>30</v>
      </c>
      <c r="N51" s="110">
        <v>30</v>
      </c>
      <c r="O51" s="105"/>
      <c r="P51" s="111"/>
      <c r="Q51" s="71"/>
    </row>
    <row r="52" spans="1:17" ht="12.75" thickBot="1">
      <c r="A52" s="102"/>
      <c r="B52" s="112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13"/>
      <c r="O52" s="105"/>
      <c r="P52" s="111"/>
      <c r="Q52" s="71"/>
    </row>
    <row r="53" spans="1:17" ht="12.75" thickBot="1">
      <c r="A53" s="102"/>
      <c r="B53" s="93" t="s">
        <v>44</v>
      </c>
      <c r="C53" s="94">
        <f>SUM(C7:C36)</f>
        <v>74</v>
      </c>
      <c r="D53" s="94">
        <f aca="true" t="shared" si="6" ref="D53:J53">SUM(D7:D36)</f>
        <v>70</v>
      </c>
      <c r="E53" s="94">
        <f t="shared" si="6"/>
        <v>70</v>
      </c>
      <c r="F53" s="94">
        <f t="shared" si="6"/>
        <v>69</v>
      </c>
      <c r="G53" s="94">
        <f t="shared" si="6"/>
        <v>68</v>
      </c>
      <c r="H53" s="94">
        <f t="shared" si="6"/>
        <v>67</v>
      </c>
      <c r="I53" s="94">
        <f t="shared" si="6"/>
        <v>64</v>
      </c>
      <c r="J53" s="94">
        <f t="shared" si="6"/>
        <v>64</v>
      </c>
      <c r="K53" s="94">
        <f>SUM(K7:K36)</f>
        <v>64</v>
      </c>
      <c r="L53" s="94">
        <f>SUM(L7:L36)</f>
        <v>64</v>
      </c>
      <c r="M53" s="94">
        <f>SUM(M7:M36)</f>
        <v>63</v>
      </c>
      <c r="N53" s="95">
        <f>SUM(N7:N36)</f>
        <v>56</v>
      </c>
      <c r="O53" s="105"/>
      <c r="P53" s="111"/>
      <c r="Q53" s="71"/>
    </row>
    <row r="54" spans="1:17" ht="12.75" thickBot="1">
      <c r="A54" s="117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11"/>
      <c r="Q54" s="71"/>
    </row>
    <row r="55" spans="1:17" ht="12.75" thickBot="1">
      <c r="A55" s="71"/>
      <c r="B55" s="93" t="s">
        <v>19</v>
      </c>
      <c r="C55" s="97">
        <f>AVERAGE(C7:C36)</f>
        <v>2.466666666666667</v>
      </c>
      <c r="D55" s="97">
        <f aca="true" t="shared" si="7" ref="D55:N55">AVERAGE(D7:D36)</f>
        <v>2.3333333333333335</v>
      </c>
      <c r="E55" s="97">
        <f t="shared" si="7"/>
        <v>2.3333333333333335</v>
      </c>
      <c r="F55" s="97">
        <f t="shared" si="7"/>
        <v>2.3</v>
      </c>
      <c r="G55" s="97">
        <f t="shared" si="7"/>
        <v>2.2666666666666666</v>
      </c>
      <c r="H55" s="97">
        <f t="shared" si="7"/>
        <v>2.2333333333333334</v>
      </c>
      <c r="I55" s="97">
        <f t="shared" si="7"/>
        <v>2.1333333333333333</v>
      </c>
      <c r="J55" s="97">
        <f t="shared" si="7"/>
        <v>2.1333333333333333</v>
      </c>
      <c r="K55" s="97">
        <f t="shared" si="7"/>
        <v>2.1333333333333333</v>
      </c>
      <c r="L55" s="97">
        <f t="shared" si="7"/>
        <v>2.1333333333333333</v>
      </c>
      <c r="M55" s="97">
        <f t="shared" si="7"/>
        <v>2.1</v>
      </c>
      <c r="N55" s="98">
        <f t="shared" si="7"/>
        <v>1.8666666666666667</v>
      </c>
      <c r="O55" s="71"/>
      <c r="P55" s="71"/>
      <c r="Q55" s="71"/>
    </row>
    <row r="56" spans="1:18" ht="12.75" thickBot="1">
      <c r="A56" s="105"/>
      <c r="B56" s="116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05"/>
      <c r="P56" s="71"/>
      <c r="Q56" s="71"/>
      <c r="R56" s="13"/>
    </row>
    <row r="57" spans="1:18" ht="12.75" thickBot="1">
      <c r="A57" s="71"/>
      <c r="B57" s="114" t="s">
        <v>30</v>
      </c>
      <c r="C57" s="97">
        <f>SUM(C7:C14)/(8*3)</f>
        <v>0.9583333333333334</v>
      </c>
      <c r="D57" s="97">
        <f aca="true" t="shared" si="8" ref="D57:N57">SUM(D7:D14)/(8*3)</f>
        <v>0.9166666666666666</v>
      </c>
      <c r="E57" s="97">
        <f t="shared" si="8"/>
        <v>0.9166666666666666</v>
      </c>
      <c r="F57" s="97">
        <f t="shared" si="8"/>
        <v>0.9166666666666666</v>
      </c>
      <c r="G57" s="97">
        <f t="shared" si="8"/>
        <v>1</v>
      </c>
      <c r="H57" s="97">
        <f t="shared" si="8"/>
        <v>0.9166666666666666</v>
      </c>
      <c r="I57" s="97">
        <f t="shared" si="8"/>
        <v>0.875</v>
      </c>
      <c r="J57" s="97">
        <f t="shared" si="8"/>
        <v>0.8333333333333334</v>
      </c>
      <c r="K57" s="97">
        <f t="shared" si="8"/>
        <v>0.7916666666666666</v>
      </c>
      <c r="L57" s="97">
        <f t="shared" si="8"/>
        <v>0.7916666666666666</v>
      </c>
      <c r="M57" s="97">
        <f t="shared" si="8"/>
        <v>0.7916666666666666</v>
      </c>
      <c r="N57" s="98">
        <f t="shared" si="8"/>
        <v>0.7916666666666666</v>
      </c>
      <c r="O57" s="105" t="s">
        <v>48</v>
      </c>
      <c r="P57" s="91" t="s">
        <v>49</v>
      </c>
      <c r="Q57" s="95"/>
      <c r="R57" s="13"/>
    </row>
    <row r="58" spans="1:18" ht="12.75" thickBot="1">
      <c r="A58" s="105"/>
      <c r="B58" s="105"/>
      <c r="C58" s="111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3"/>
    </row>
    <row r="59" spans="1:18" ht="12.75" thickBot="1">
      <c r="A59" s="71"/>
      <c r="B59" s="114" t="s">
        <v>31</v>
      </c>
      <c r="C59" s="97">
        <f>SUM(C29:C36)/(8*3)</f>
        <v>0.6666666666666666</v>
      </c>
      <c r="D59" s="97">
        <f aca="true" t="shared" si="9" ref="D59:N59">SUM(D29:D36)/(8*3)</f>
        <v>0.625</v>
      </c>
      <c r="E59" s="97">
        <f t="shared" si="9"/>
        <v>0.5833333333333334</v>
      </c>
      <c r="F59" s="97">
        <f t="shared" si="9"/>
        <v>0.625</v>
      </c>
      <c r="G59" s="97">
        <f t="shared" si="9"/>
        <v>0.625</v>
      </c>
      <c r="H59" s="97">
        <f t="shared" si="9"/>
        <v>0.6666666666666666</v>
      </c>
      <c r="I59" s="97">
        <f t="shared" si="9"/>
        <v>0.5416666666666666</v>
      </c>
      <c r="J59" s="97">
        <f t="shared" si="9"/>
        <v>0.625</v>
      </c>
      <c r="K59" s="97">
        <f t="shared" si="9"/>
        <v>0.625</v>
      </c>
      <c r="L59" s="97">
        <f t="shared" si="9"/>
        <v>0.625</v>
      </c>
      <c r="M59" s="97">
        <f t="shared" si="9"/>
        <v>0.5</v>
      </c>
      <c r="N59" s="98">
        <f t="shared" si="9"/>
        <v>0.4166666666666667</v>
      </c>
      <c r="O59" s="105"/>
      <c r="P59" s="91" t="s">
        <v>47</v>
      </c>
      <c r="Q59" s="95"/>
      <c r="R59" s="13"/>
    </row>
    <row r="60" spans="1:17" ht="12.75" thickBot="1">
      <c r="A60" s="105"/>
      <c r="B60" s="105"/>
      <c r="C60" s="111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71"/>
      <c r="Q60" s="71"/>
    </row>
    <row r="61" spans="1:17" ht="18.75" customHeight="1" thickBot="1">
      <c r="A61" s="71"/>
      <c r="B61" s="114" t="s">
        <v>32</v>
      </c>
      <c r="C61" s="97">
        <f>C57-C59</f>
        <v>0.29166666666666674</v>
      </c>
      <c r="D61" s="97">
        <f aca="true" t="shared" si="10" ref="D61:N61">D57-D59</f>
        <v>0.29166666666666663</v>
      </c>
      <c r="E61" s="97">
        <f t="shared" si="10"/>
        <v>0.33333333333333326</v>
      </c>
      <c r="F61" s="97">
        <f t="shared" si="10"/>
        <v>0.29166666666666663</v>
      </c>
      <c r="G61" s="97">
        <f t="shared" si="10"/>
        <v>0.375</v>
      </c>
      <c r="H61" s="97">
        <f t="shared" si="10"/>
        <v>0.25</v>
      </c>
      <c r="I61" s="97">
        <f t="shared" si="10"/>
        <v>0.33333333333333337</v>
      </c>
      <c r="J61" s="97">
        <f t="shared" si="10"/>
        <v>0.20833333333333337</v>
      </c>
      <c r="K61" s="97">
        <f t="shared" si="10"/>
        <v>0.16666666666666663</v>
      </c>
      <c r="L61" s="97">
        <f t="shared" si="10"/>
        <v>0.16666666666666663</v>
      </c>
      <c r="M61" s="97">
        <f t="shared" si="10"/>
        <v>0.29166666666666663</v>
      </c>
      <c r="N61" s="98">
        <f t="shared" si="10"/>
        <v>0.37499999999999994</v>
      </c>
      <c r="O61" s="71"/>
      <c r="P61" s="71"/>
      <c r="Q61" s="71"/>
    </row>
    <row r="62" spans="1:17" ht="1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71"/>
      <c r="Q62" s="71"/>
    </row>
    <row r="63" spans="1:17" ht="12">
      <c r="A63" s="71"/>
      <c r="B63" s="71"/>
      <c r="C63" s="96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6" spans="3:4" ht="12">
      <c r="C66" s="67"/>
      <c r="D66" s="69"/>
    </row>
    <row r="67" spans="3:4" ht="12">
      <c r="C67" s="67"/>
      <c r="D67" s="69"/>
    </row>
    <row r="68" spans="3:4" ht="12">
      <c r="C68" s="67"/>
      <c r="D68" s="69"/>
    </row>
    <row r="69" spans="3:4" ht="12">
      <c r="C69" s="67"/>
      <c r="D69" s="70"/>
    </row>
    <row r="70" spans="3:4" ht="12">
      <c r="C70" s="67"/>
      <c r="D70" s="69"/>
    </row>
    <row r="71" spans="3:4" ht="12">
      <c r="C71" s="67"/>
      <c r="D71" s="69"/>
    </row>
    <row r="72" spans="3:4" ht="12">
      <c r="C72" s="67"/>
      <c r="D72" s="69"/>
    </row>
    <row r="73" spans="3:4" ht="12">
      <c r="C73" s="67"/>
      <c r="D73" s="69"/>
    </row>
    <row r="74" ht="12">
      <c r="C74" s="13"/>
    </row>
  </sheetData>
  <sheetProtection/>
  <printOptions/>
  <pageMargins left="0.7" right="0.7" top="0.75" bottom="0.75" header="0.3" footer="0.3"/>
  <pageSetup horizontalDpi="600" verticalDpi="600" orientation="landscape" scale="60" r:id="rId1"/>
  <ignoredErrors>
    <ignoredError sqref="B12:B13" numberStoredAsText="1"/>
    <ignoredError sqref="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B1" sqref="B1"/>
    </sheetView>
  </sheetViews>
  <sheetFormatPr defaultColWidth="9.00390625" defaultRowHeight="12"/>
  <cols>
    <col min="2" max="2" width="20.875" style="0" customWidth="1"/>
    <col min="18" max="18" width="62.375" style="0" customWidth="1"/>
    <col min="19" max="19" width="1.00390625" style="0" customWidth="1"/>
    <col min="20" max="20" width="9.125" style="0" hidden="1" customWidth="1"/>
    <col min="21" max="21" width="25.125" style="0" customWidth="1"/>
  </cols>
  <sheetData>
    <row r="1" ht="55.5" customHeight="1" thickBot="1">
      <c r="B1" s="162" t="s">
        <v>78</v>
      </c>
    </row>
    <row r="2" spans="1:18" ht="12">
      <c r="A2" s="71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.75">
      <c r="A3" s="71"/>
      <c r="B3" s="72"/>
      <c r="C3" s="71"/>
      <c r="D3" s="71"/>
      <c r="E3" s="137" t="s">
        <v>53</v>
      </c>
      <c r="F3" s="71"/>
      <c r="G3" s="11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5.75">
      <c r="A4" s="71"/>
      <c r="B4" s="72"/>
      <c r="C4" s="71"/>
      <c r="D4" s="71"/>
      <c r="E4" s="71"/>
      <c r="F4" s="71"/>
      <c r="G4" s="115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2">
      <c r="A5" s="71"/>
      <c r="B5" s="72"/>
      <c r="C5" s="71"/>
      <c r="E5" s="71"/>
      <c r="F5" s="71"/>
      <c r="G5" s="122" t="s">
        <v>58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7" ht="12.75" thickBot="1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21" ht="36.75" thickBot="1">
      <c r="A7" s="71"/>
      <c r="B7" s="74" t="s">
        <v>50</v>
      </c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68">
        <v>6</v>
      </c>
      <c r="I7" s="68">
        <v>7</v>
      </c>
      <c r="J7" s="68">
        <v>8</v>
      </c>
      <c r="K7" s="68">
        <v>9</v>
      </c>
      <c r="L7" s="68">
        <v>10</v>
      </c>
      <c r="M7" s="68">
        <v>11</v>
      </c>
      <c r="N7" s="68">
        <v>12</v>
      </c>
      <c r="O7" s="75" t="s">
        <v>45</v>
      </c>
      <c r="P7" s="154" t="s">
        <v>72</v>
      </c>
      <c r="Q7" s="71"/>
      <c r="R7" s="13"/>
      <c r="U7">
        <v>1</v>
      </c>
    </row>
    <row r="8" spans="1:19" ht="12">
      <c r="A8" s="71"/>
      <c r="B8" s="77" t="s">
        <v>26</v>
      </c>
      <c r="C8" s="150">
        <v>2</v>
      </c>
      <c r="D8" s="150">
        <v>2</v>
      </c>
      <c r="E8" s="150">
        <v>2</v>
      </c>
      <c r="F8" s="150">
        <v>2</v>
      </c>
      <c r="G8" s="150">
        <v>2</v>
      </c>
      <c r="H8" s="150">
        <v>1</v>
      </c>
      <c r="I8" s="150">
        <v>2</v>
      </c>
      <c r="J8" s="150">
        <v>2</v>
      </c>
      <c r="K8" s="150">
        <v>2</v>
      </c>
      <c r="L8" s="150">
        <v>2</v>
      </c>
      <c r="M8" s="150">
        <v>1</v>
      </c>
      <c r="N8" s="150">
        <v>2</v>
      </c>
      <c r="O8" s="136">
        <f aca="true" t="shared" si="0" ref="O8:O37">SUM(C8:N8)</f>
        <v>22</v>
      </c>
      <c r="P8" s="155">
        <v>19</v>
      </c>
      <c r="Q8" s="71"/>
      <c r="R8" s="121"/>
      <c r="S8" s="136"/>
    </row>
    <row r="9" spans="1:19" ht="12">
      <c r="A9" s="71"/>
      <c r="B9" s="80" t="s">
        <v>24</v>
      </c>
      <c r="C9" s="151">
        <v>2</v>
      </c>
      <c r="D9" s="151">
        <v>2</v>
      </c>
      <c r="E9" s="151">
        <v>2</v>
      </c>
      <c r="F9" s="150">
        <v>3</v>
      </c>
      <c r="G9" s="151">
        <v>3</v>
      </c>
      <c r="H9" s="151">
        <v>2</v>
      </c>
      <c r="I9" s="150">
        <v>3</v>
      </c>
      <c r="J9" s="151">
        <v>2</v>
      </c>
      <c r="K9" s="151">
        <v>2</v>
      </c>
      <c r="L9" s="151">
        <v>2</v>
      </c>
      <c r="M9" s="151">
        <v>2</v>
      </c>
      <c r="N9" s="151">
        <v>2</v>
      </c>
      <c r="O9" s="136">
        <f t="shared" si="0"/>
        <v>27</v>
      </c>
      <c r="P9" s="156">
        <v>20</v>
      </c>
      <c r="Q9" s="71"/>
      <c r="R9" s="105"/>
      <c r="S9" s="136"/>
    </row>
    <row r="10" spans="1:19" ht="12">
      <c r="A10" s="71"/>
      <c r="B10" s="83" t="s">
        <v>21</v>
      </c>
      <c r="C10" s="151">
        <v>3</v>
      </c>
      <c r="D10" s="151">
        <v>3</v>
      </c>
      <c r="E10" s="151">
        <v>3</v>
      </c>
      <c r="F10" s="151">
        <v>2</v>
      </c>
      <c r="G10" s="151">
        <v>2</v>
      </c>
      <c r="H10" s="151">
        <v>3</v>
      </c>
      <c r="I10" s="151">
        <v>3</v>
      </c>
      <c r="J10" s="151">
        <v>2</v>
      </c>
      <c r="K10" s="151">
        <v>2</v>
      </c>
      <c r="L10" s="151">
        <v>2</v>
      </c>
      <c r="M10" s="151">
        <v>3</v>
      </c>
      <c r="N10" s="151">
        <v>2</v>
      </c>
      <c r="O10" s="136">
        <f t="shared" si="0"/>
        <v>30</v>
      </c>
      <c r="P10" s="156">
        <v>21</v>
      </c>
      <c r="Q10" s="71"/>
      <c r="R10" s="105"/>
      <c r="S10" s="136"/>
    </row>
    <row r="11" spans="1:19" ht="12">
      <c r="A11" s="71"/>
      <c r="B11" s="83" t="s">
        <v>23</v>
      </c>
      <c r="C11" s="151">
        <v>2</v>
      </c>
      <c r="D11" s="151">
        <v>2</v>
      </c>
      <c r="E11" s="151">
        <v>1</v>
      </c>
      <c r="F11" s="151">
        <v>2</v>
      </c>
      <c r="G11" s="151">
        <v>3</v>
      </c>
      <c r="H11" s="151">
        <v>3</v>
      </c>
      <c r="I11" s="151">
        <v>3</v>
      </c>
      <c r="J11" s="151">
        <v>3</v>
      </c>
      <c r="K11" s="151">
        <v>3</v>
      </c>
      <c r="L11" s="151">
        <v>3</v>
      </c>
      <c r="M11" s="151">
        <v>2</v>
      </c>
      <c r="N11" s="151">
        <v>2</v>
      </c>
      <c r="O11" s="136">
        <f t="shared" si="0"/>
        <v>29</v>
      </c>
      <c r="P11" s="156">
        <v>22</v>
      </c>
      <c r="Q11" s="71"/>
      <c r="R11" s="117"/>
      <c r="S11" s="136"/>
    </row>
    <row r="12" spans="1:19" ht="12">
      <c r="A12" s="71"/>
      <c r="B12" s="83" t="s">
        <v>22</v>
      </c>
      <c r="C12" s="150">
        <v>2</v>
      </c>
      <c r="D12" s="150">
        <v>3</v>
      </c>
      <c r="E12" s="151">
        <v>2</v>
      </c>
      <c r="F12" s="150">
        <v>3</v>
      </c>
      <c r="G12" s="150">
        <v>3</v>
      </c>
      <c r="H12" s="150">
        <v>3</v>
      </c>
      <c r="I12" s="150">
        <v>3</v>
      </c>
      <c r="J12" s="150">
        <v>2</v>
      </c>
      <c r="K12" s="150">
        <v>2</v>
      </c>
      <c r="L12" s="150">
        <v>2</v>
      </c>
      <c r="M12" s="150">
        <v>2</v>
      </c>
      <c r="N12" s="151">
        <v>3</v>
      </c>
      <c r="O12" s="136">
        <f t="shared" si="0"/>
        <v>30</v>
      </c>
      <c r="P12" s="156">
        <v>22</v>
      </c>
      <c r="Q12" s="71"/>
      <c r="R12" s="105"/>
      <c r="S12" s="136"/>
    </row>
    <row r="13" spans="1:19" ht="12">
      <c r="A13" s="71"/>
      <c r="B13" s="83" t="s">
        <v>27</v>
      </c>
      <c r="C13" s="151">
        <v>2</v>
      </c>
      <c r="D13" s="151">
        <v>1</v>
      </c>
      <c r="E13" s="151">
        <v>2</v>
      </c>
      <c r="F13" s="151">
        <v>2</v>
      </c>
      <c r="G13" s="151">
        <v>2</v>
      </c>
      <c r="H13" s="151">
        <v>2</v>
      </c>
      <c r="I13" s="151">
        <v>2</v>
      </c>
      <c r="J13" s="151">
        <v>2</v>
      </c>
      <c r="K13" s="151">
        <v>2</v>
      </c>
      <c r="L13" s="151">
        <v>2</v>
      </c>
      <c r="M13" s="151">
        <v>1</v>
      </c>
      <c r="N13" s="151">
        <v>2</v>
      </c>
      <c r="O13" s="136">
        <f t="shared" si="0"/>
        <v>22</v>
      </c>
      <c r="P13" s="156">
        <v>22</v>
      </c>
      <c r="Q13" s="71"/>
      <c r="R13" s="105"/>
      <c r="S13" s="136"/>
    </row>
    <row r="14" spans="1:19" ht="12">
      <c r="A14" s="71"/>
      <c r="B14" s="83" t="s">
        <v>25</v>
      </c>
      <c r="C14" s="150">
        <v>2</v>
      </c>
      <c r="D14" s="150">
        <v>2</v>
      </c>
      <c r="E14" s="150">
        <v>2</v>
      </c>
      <c r="F14" s="150">
        <v>2</v>
      </c>
      <c r="G14" s="150">
        <v>2</v>
      </c>
      <c r="H14" s="150">
        <v>2</v>
      </c>
      <c r="I14" s="150">
        <v>2</v>
      </c>
      <c r="J14" s="150">
        <v>2</v>
      </c>
      <c r="K14" s="150">
        <v>2</v>
      </c>
      <c r="L14" s="150">
        <v>2</v>
      </c>
      <c r="M14" s="150">
        <v>2</v>
      </c>
      <c r="N14" s="150">
        <v>2</v>
      </c>
      <c r="O14" s="136">
        <f t="shared" si="0"/>
        <v>24</v>
      </c>
      <c r="P14" s="156">
        <v>22</v>
      </c>
      <c r="Q14" s="71"/>
      <c r="R14" s="105"/>
      <c r="S14" s="136"/>
    </row>
    <row r="15" spans="1:19" ht="12">
      <c r="A15" s="71"/>
      <c r="B15" s="83" t="s">
        <v>29</v>
      </c>
      <c r="C15" s="151">
        <v>2</v>
      </c>
      <c r="D15" s="151">
        <v>2</v>
      </c>
      <c r="E15" s="151">
        <v>1</v>
      </c>
      <c r="F15" s="151">
        <v>2</v>
      </c>
      <c r="G15" s="151">
        <v>2</v>
      </c>
      <c r="H15" s="151">
        <v>1</v>
      </c>
      <c r="I15" s="151">
        <v>2</v>
      </c>
      <c r="J15" s="151">
        <v>2</v>
      </c>
      <c r="K15" s="151">
        <v>2</v>
      </c>
      <c r="L15" s="151">
        <v>2</v>
      </c>
      <c r="M15" s="151">
        <v>1</v>
      </c>
      <c r="N15" s="151">
        <v>2</v>
      </c>
      <c r="O15" s="136">
        <f t="shared" si="0"/>
        <v>21</v>
      </c>
      <c r="P15" s="156">
        <v>23</v>
      </c>
      <c r="Q15" s="71"/>
      <c r="R15" s="105"/>
      <c r="S15" s="136"/>
    </row>
    <row r="16" spans="1:19" ht="12">
      <c r="A16" s="71"/>
      <c r="B16" s="83" t="s">
        <v>28</v>
      </c>
      <c r="C16" s="151">
        <v>2</v>
      </c>
      <c r="D16" s="151">
        <v>2</v>
      </c>
      <c r="E16" s="151">
        <v>1</v>
      </c>
      <c r="F16" s="151">
        <v>2</v>
      </c>
      <c r="G16" s="151">
        <v>2</v>
      </c>
      <c r="H16" s="151">
        <v>2</v>
      </c>
      <c r="I16" s="151">
        <v>2</v>
      </c>
      <c r="J16" s="151">
        <v>2</v>
      </c>
      <c r="K16" s="151">
        <v>2</v>
      </c>
      <c r="L16" s="151">
        <v>2</v>
      </c>
      <c r="M16" s="151">
        <v>1</v>
      </c>
      <c r="N16" s="151">
        <v>2</v>
      </c>
      <c r="O16" s="136">
        <f t="shared" si="0"/>
        <v>22</v>
      </c>
      <c r="P16" s="156">
        <v>24</v>
      </c>
      <c r="Q16" s="71"/>
      <c r="R16" s="105"/>
      <c r="S16" s="136"/>
    </row>
    <row r="17" spans="1:19" ht="12">
      <c r="A17" s="71"/>
      <c r="B17" s="83">
        <v>10</v>
      </c>
      <c r="C17" s="150">
        <v>3</v>
      </c>
      <c r="D17" s="150">
        <v>3</v>
      </c>
      <c r="E17" s="150">
        <v>3</v>
      </c>
      <c r="F17" s="150">
        <v>2</v>
      </c>
      <c r="G17" s="150">
        <v>2</v>
      </c>
      <c r="H17" s="150">
        <v>3</v>
      </c>
      <c r="I17" s="150">
        <v>3</v>
      </c>
      <c r="J17" s="150">
        <v>2</v>
      </c>
      <c r="K17" s="150">
        <v>2</v>
      </c>
      <c r="L17" s="150">
        <v>2</v>
      </c>
      <c r="M17" s="150">
        <v>3</v>
      </c>
      <c r="N17" s="150">
        <v>2</v>
      </c>
      <c r="O17" s="136">
        <f t="shared" si="0"/>
        <v>30</v>
      </c>
      <c r="P17" s="156">
        <v>24</v>
      </c>
      <c r="Q17" s="71"/>
      <c r="R17" s="117"/>
      <c r="S17" s="136"/>
    </row>
    <row r="18" spans="1:19" ht="12">
      <c r="A18" s="71"/>
      <c r="B18" s="83">
        <v>11</v>
      </c>
      <c r="C18" s="150">
        <v>3</v>
      </c>
      <c r="D18" s="150">
        <v>3</v>
      </c>
      <c r="E18" s="150">
        <v>3</v>
      </c>
      <c r="F18" s="150">
        <v>3</v>
      </c>
      <c r="G18" s="150">
        <v>3</v>
      </c>
      <c r="H18" s="150">
        <v>2</v>
      </c>
      <c r="I18" s="150">
        <v>2</v>
      </c>
      <c r="J18" s="150">
        <v>2</v>
      </c>
      <c r="K18" s="150">
        <v>2</v>
      </c>
      <c r="L18" s="150">
        <v>2</v>
      </c>
      <c r="M18" s="150">
        <v>3</v>
      </c>
      <c r="N18" s="150">
        <v>3</v>
      </c>
      <c r="O18" s="136">
        <f t="shared" si="0"/>
        <v>31</v>
      </c>
      <c r="P18" s="156">
        <v>24</v>
      </c>
      <c r="Q18" s="71"/>
      <c r="R18" s="105"/>
      <c r="S18" s="136"/>
    </row>
    <row r="19" spans="1:19" ht="12">
      <c r="A19" s="71"/>
      <c r="B19" s="83">
        <v>12</v>
      </c>
      <c r="C19" s="150">
        <v>3</v>
      </c>
      <c r="D19" s="150">
        <v>3</v>
      </c>
      <c r="E19" s="150">
        <v>2</v>
      </c>
      <c r="F19" s="150">
        <v>3</v>
      </c>
      <c r="G19" s="150">
        <v>3</v>
      </c>
      <c r="H19" s="150">
        <v>2</v>
      </c>
      <c r="I19" s="150">
        <v>3</v>
      </c>
      <c r="J19" s="150">
        <v>3</v>
      </c>
      <c r="K19" s="150">
        <v>3</v>
      </c>
      <c r="L19" s="150">
        <v>3</v>
      </c>
      <c r="M19" s="150">
        <v>2</v>
      </c>
      <c r="N19" s="150">
        <v>3</v>
      </c>
      <c r="O19" s="136">
        <f t="shared" si="0"/>
        <v>33</v>
      </c>
      <c r="P19" s="156">
        <v>25</v>
      </c>
      <c r="Q19" s="71"/>
      <c r="R19" s="105"/>
      <c r="S19" s="136"/>
    </row>
    <row r="20" spans="1:19" ht="12">
      <c r="A20" s="71"/>
      <c r="B20" s="83">
        <v>13</v>
      </c>
      <c r="C20" s="150">
        <v>3</v>
      </c>
      <c r="D20" s="151">
        <v>2</v>
      </c>
      <c r="E20" s="151">
        <v>3</v>
      </c>
      <c r="F20" s="151">
        <v>3</v>
      </c>
      <c r="G20" s="151">
        <v>2</v>
      </c>
      <c r="H20" s="151">
        <v>2</v>
      </c>
      <c r="I20" s="150">
        <v>2</v>
      </c>
      <c r="J20" s="151">
        <v>2</v>
      </c>
      <c r="K20" s="151">
        <v>2</v>
      </c>
      <c r="L20" s="151">
        <v>2</v>
      </c>
      <c r="M20" s="151">
        <v>2</v>
      </c>
      <c r="N20" s="151">
        <v>2</v>
      </c>
      <c r="O20" s="136">
        <f t="shared" si="0"/>
        <v>27</v>
      </c>
      <c r="P20" s="156">
        <v>26</v>
      </c>
      <c r="Q20" s="71"/>
      <c r="R20" s="117"/>
      <c r="S20" s="136"/>
    </row>
    <row r="21" spans="1:19" ht="12">
      <c r="A21" s="71"/>
      <c r="B21" s="83">
        <v>14</v>
      </c>
      <c r="C21" s="151">
        <v>3</v>
      </c>
      <c r="D21" s="151">
        <v>2</v>
      </c>
      <c r="E21" s="151">
        <v>2</v>
      </c>
      <c r="F21" s="151">
        <v>2</v>
      </c>
      <c r="G21" s="151">
        <v>3</v>
      </c>
      <c r="H21" s="151">
        <v>2</v>
      </c>
      <c r="I21" s="150">
        <v>3</v>
      </c>
      <c r="J21" s="151">
        <v>2</v>
      </c>
      <c r="K21" s="151">
        <v>2</v>
      </c>
      <c r="L21" s="151">
        <v>2</v>
      </c>
      <c r="M21" s="151">
        <v>2</v>
      </c>
      <c r="N21" s="151">
        <v>2</v>
      </c>
      <c r="O21" s="136">
        <f t="shared" si="0"/>
        <v>27</v>
      </c>
      <c r="P21" s="156">
        <v>26</v>
      </c>
      <c r="Q21" s="71"/>
      <c r="R21" s="105"/>
      <c r="S21" s="136"/>
    </row>
    <row r="22" spans="1:19" ht="12">
      <c r="A22" s="71"/>
      <c r="B22" s="83">
        <v>15</v>
      </c>
      <c r="C22" s="150">
        <v>1</v>
      </c>
      <c r="D22" s="150">
        <v>2</v>
      </c>
      <c r="E22" s="150">
        <v>1</v>
      </c>
      <c r="F22" s="150">
        <v>1</v>
      </c>
      <c r="G22" s="150">
        <v>1</v>
      </c>
      <c r="H22" s="150">
        <v>2</v>
      </c>
      <c r="I22" s="150">
        <v>2</v>
      </c>
      <c r="J22" s="150">
        <v>2</v>
      </c>
      <c r="K22" s="150">
        <v>2</v>
      </c>
      <c r="L22" s="150">
        <v>2</v>
      </c>
      <c r="M22" s="150">
        <v>1</v>
      </c>
      <c r="N22" s="150">
        <v>2</v>
      </c>
      <c r="O22" s="136">
        <f t="shared" si="0"/>
        <v>19</v>
      </c>
      <c r="P22" s="156">
        <v>26</v>
      </c>
      <c r="Q22" s="71"/>
      <c r="R22" s="117"/>
      <c r="S22" s="136"/>
    </row>
    <row r="23" spans="1:19" ht="12">
      <c r="A23" s="71"/>
      <c r="B23" s="83">
        <v>16</v>
      </c>
      <c r="C23" s="151">
        <v>2</v>
      </c>
      <c r="D23" s="151">
        <v>2</v>
      </c>
      <c r="E23" s="151">
        <v>2</v>
      </c>
      <c r="F23" s="151">
        <v>2</v>
      </c>
      <c r="G23" s="151">
        <v>2</v>
      </c>
      <c r="H23" s="151">
        <v>2</v>
      </c>
      <c r="I23" s="151">
        <v>3</v>
      </c>
      <c r="J23" s="151">
        <v>2</v>
      </c>
      <c r="K23" s="151">
        <v>2</v>
      </c>
      <c r="L23" s="151">
        <v>3</v>
      </c>
      <c r="M23" s="151">
        <v>2</v>
      </c>
      <c r="N23" s="151">
        <v>3</v>
      </c>
      <c r="O23" s="136">
        <f t="shared" si="0"/>
        <v>27</v>
      </c>
      <c r="P23" s="156">
        <v>27</v>
      </c>
      <c r="Q23" s="71"/>
      <c r="R23" s="105"/>
      <c r="S23" s="136"/>
    </row>
    <row r="24" spans="1:19" ht="12">
      <c r="A24" s="71"/>
      <c r="B24" s="83">
        <v>17</v>
      </c>
      <c r="C24" s="151">
        <v>3</v>
      </c>
      <c r="D24" s="151">
        <v>3</v>
      </c>
      <c r="E24" s="151">
        <v>2</v>
      </c>
      <c r="F24" s="151">
        <v>2</v>
      </c>
      <c r="G24" s="151">
        <v>2</v>
      </c>
      <c r="H24" s="151">
        <v>2</v>
      </c>
      <c r="I24" s="151">
        <v>3</v>
      </c>
      <c r="J24" s="151">
        <v>2</v>
      </c>
      <c r="K24" s="151">
        <v>3</v>
      </c>
      <c r="L24" s="151">
        <v>2</v>
      </c>
      <c r="M24" s="151">
        <v>2</v>
      </c>
      <c r="N24" s="151">
        <v>2</v>
      </c>
      <c r="O24" s="136">
        <f t="shared" si="0"/>
        <v>28</v>
      </c>
      <c r="P24" s="156">
        <v>27</v>
      </c>
      <c r="Q24" s="71"/>
      <c r="R24" s="105"/>
      <c r="S24" s="136"/>
    </row>
    <row r="25" spans="1:19" ht="12">
      <c r="A25" s="71"/>
      <c r="B25" s="83">
        <v>18</v>
      </c>
      <c r="C25" s="150">
        <v>2</v>
      </c>
      <c r="D25" s="150">
        <v>2</v>
      </c>
      <c r="E25" s="150">
        <v>2</v>
      </c>
      <c r="F25" s="150">
        <v>3</v>
      </c>
      <c r="G25" s="150">
        <v>3</v>
      </c>
      <c r="H25" s="150">
        <v>3</v>
      </c>
      <c r="I25" s="150">
        <v>2</v>
      </c>
      <c r="J25" s="150">
        <v>2</v>
      </c>
      <c r="K25" s="150">
        <v>2</v>
      </c>
      <c r="L25" s="150">
        <v>2</v>
      </c>
      <c r="M25" s="150">
        <v>1</v>
      </c>
      <c r="N25" s="150">
        <v>2</v>
      </c>
      <c r="O25" s="136">
        <f t="shared" si="0"/>
        <v>26</v>
      </c>
      <c r="P25" s="156">
        <v>27</v>
      </c>
      <c r="Q25" s="71"/>
      <c r="R25" s="117"/>
      <c r="S25" s="136"/>
    </row>
    <row r="26" spans="1:19" ht="12">
      <c r="A26" s="71"/>
      <c r="B26" s="83">
        <v>19</v>
      </c>
      <c r="C26" s="151">
        <v>2</v>
      </c>
      <c r="D26" s="151">
        <v>2</v>
      </c>
      <c r="E26" s="151">
        <v>2</v>
      </c>
      <c r="F26" s="151">
        <v>2</v>
      </c>
      <c r="G26" s="151">
        <v>1</v>
      </c>
      <c r="H26" s="151">
        <v>2</v>
      </c>
      <c r="I26" s="151">
        <v>2</v>
      </c>
      <c r="J26" s="151">
        <v>2</v>
      </c>
      <c r="K26" s="151">
        <v>2</v>
      </c>
      <c r="L26" s="151">
        <v>2</v>
      </c>
      <c r="M26" s="151">
        <v>1</v>
      </c>
      <c r="N26" s="151">
        <v>2</v>
      </c>
      <c r="O26" s="136">
        <f t="shared" si="0"/>
        <v>22</v>
      </c>
      <c r="P26" s="156">
        <v>27</v>
      </c>
      <c r="Q26" s="71"/>
      <c r="R26" s="105"/>
      <c r="S26" s="136"/>
    </row>
    <row r="27" spans="1:19" ht="12">
      <c r="A27" s="71"/>
      <c r="B27" s="83">
        <v>20</v>
      </c>
      <c r="C27" s="150">
        <v>3</v>
      </c>
      <c r="D27" s="150">
        <v>3</v>
      </c>
      <c r="E27" s="150">
        <v>2</v>
      </c>
      <c r="F27" s="150">
        <v>3</v>
      </c>
      <c r="G27" s="150">
        <v>3</v>
      </c>
      <c r="H27" s="150">
        <v>2</v>
      </c>
      <c r="I27" s="150">
        <v>3</v>
      </c>
      <c r="J27" s="150">
        <v>3</v>
      </c>
      <c r="K27" s="150">
        <v>2</v>
      </c>
      <c r="L27" s="150">
        <v>2</v>
      </c>
      <c r="M27" s="150">
        <v>2</v>
      </c>
      <c r="N27" s="150">
        <v>3</v>
      </c>
      <c r="O27" s="136">
        <f t="shared" si="0"/>
        <v>31</v>
      </c>
      <c r="P27" s="156">
        <v>28</v>
      </c>
      <c r="Q27" s="71"/>
      <c r="R27" s="105"/>
      <c r="S27" s="136"/>
    </row>
    <row r="28" spans="1:19" ht="12">
      <c r="A28" s="71"/>
      <c r="B28" s="83">
        <v>21</v>
      </c>
      <c r="C28" s="151">
        <v>2</v>
      </c>
      <c r="D28" s="151">
        <v>2</v>
      </c>
      <c r="E28" s="151">
        <v>2</v>
      </c>
      <c r="F28" s="151">
        <v>2</v>
      </c>
      <c r="G28" s="151">
        <v>2</v>
      </c>
      <c r="H28" s="151">
        <v>1</v>
      </c>
      <c r="I28" s="151">
        <v>2</v>
      </c>
      <c r="J28" s="151">
        <v>2</v>
      </c>
      <c r="K28" s="151">
        <v>2</v>
      </c>
      <c r="L28" s="151">
        <v>2</v>
      </c>
      <c r="M28" s="151">
        <v>2</v>
      </c>
      <c r="N28" s="151">
        <v>2</v>
      </c>
      <c r="O28" s="136">
        <f t="shared" si="0"/>
        <v>23</v>
      </c>
      <c r="P28" s="156">
        <v>29</v>
      </c>
      <c r="Q28" s="71"/>
      <c r="R28" s="71"/>
      <c r="S28" s="136"/>
    </row>
    <row r="29" spans="1:19" ht="12">
      <c r="A29" s="71"/>
      <c r="B29" s="83">
        <v>22</v>
      </c>
      <c r="C29" s="151">
        <v>2</v>
      </c>
      <c r="D29" s="151">
        <v>2</v>
      </c>
      <c r="E29" s="151">
        <v>2</v>
      </c>
      <c r="F29" s="151">
        <v>3</v>
      </c>
      <c r="G29" s="151">
        <v>2</v>
      </c>
      <c r="H29" s="151">
        <v>2</v>
      </c>
      <c r="I29" s="151">
        <v>2</v>
      </c>
      <c r="J29" s="151">
        <v>2</v>
      </c>
      <c r="K29" s="151">
        <v>2</v>
      </c>
      <c r="L29" s="151">
        <v>2</v>
      </c>
      <c r="M29" s="151">
        <v>2</v>
      </c>
      <c r="N29" s="151">
        <v>2</v>
      </c>
      <c r="O29" s="136">
        <f t="shared" si="0"/>
        <v>25</v>
      </c>
      <c r="P29" s="156">
        <v>30</v>
      </c>
      <c r="Q29" s="71"/>
      <c r="R29" s="71"/>
      <c r="S29" s="136"/>
    </row>
    <row r="30" spans="1:19" ht="12">
      <c r="A30" s="71"/>
      <c r="B30" s="83">
        <v>23</v>
      </c>
      <c r="C30" s="151">
        <v>2</v>
      </c>
      <c r="D30" s="151">
        <v>2</v>
      </c>
      <c r="E30" s="151">
        <v>2</v>
      </c>
      <c r="F30" s="151">
        <v>2</v>
      </c>
      <c r="G30" s="151">
        <v>2</v>
      </c>
      <c r="H30" s="151">
        <v>1</v>
      </c>
      <c r="I30" s="151">
        <v>2</v>
      </c>
      <c r="J30" s="151">
        <v>1</v>
      </c>
      <c r="K30" s="151">
        <v>1</v>
      </c>
      <c r="L30" s="151">
        <v>1</v>
      </c>
      <c r="M30" s="151">
        <v>2</v>
      </c>
      <c r="N30" s="151">
        <v>2</v>
      </c>
      <c r="O30" s="136">
        <f t="shared" si="0"/>
        <v>20</v>
      </c>
      <c r="P30" s="156">
        <v>30</v>
      </c>
      <c r="Q30" s="71"/>
      <c r="R30" s="71"/>
      <c r="S30" s="136"/>
    </row>
    <row r="31" spans="1:19" ht="12">
      <c r="A31" s="71"/>
      <c r="B31" s="83">
        <v>24</v>
      </c>
      <c r="C31" s="151">
        <v>2</v>
      </c>
      <c r="D31" s="151">
        <v>1</v>
      </c>
      <c r="E31" s="151">
        <v>2</v>
      </c>
      <c r="F31" s="151">
        <v>2</v>
      </c>
      <c r="G31" s="151">
        <v>3</v>
      </c>
      <c r="H31" s="151">
        <v>2</v>
      </c>
      <c r="I31" s="151">
        <v>2</v>
      </c>
      <c r="J31" s="151">
        <v>2</v>
      </c>
      <c r="K31" s="151">
        <v>2</v>
      </c>
      <c r="L31" s="151">
        <v>2</v>
      </c>
      <c r="M31" s="151">
        <v>2</v>
      </c>
      <c r="N31" s="151">
        <v>2</v>
      </c>
      <c r="O31" s="136">
        <f t="shared" si="0"/>
        <v>24</v>
      </c>
      <c r="P31" s="156">
        <v>30</v>
      </c>
      <c r="Q31" s="71"/>
      <c r="R31" s="71"/>
      <c r="S31" s="136"/>
    </row>
    <row r="32" spans="1:19" ht="12">
      <c r="A32" s="71"/>
      <c r="B32" s="83">
        <v>25</v>
      </c>
      <c r="C32" s="150">
        <v>2</v>
      </c>
      <c r="D32" s="150">
        <v>3</v>
      </c>
      <c r="E32" s="150">
        <v>3</v>
      </c>
      <c r="F32" s="150">
        <v>3</v>
      </c>
      <c r="G32" s="150">
        <v>3</v>
      </c>
      <c r="H32" s="150">
        <v>2</v>
      </c>
      <c r="I32" s="150">
        <v>3</v>
      </c>
      <c r="J32" s="150">
        <v>3</v>
      </c>
      <c r="K32" s="150">
        <v>3</v>
      </c>
      <c r="L32" s="150">
        <v>3</v>
      </c>
      <c r="M32" s="150">
        <v>2</v>
      </c>
      <c r="N32" s="150">
        <v>3</v>
      </c>
      <c r="O32" s="136">
        <f t="shared" si="0"/>
        <v>33</v>
      </c>
      <c r="P32" s="156">
        <v>30</v>
      </c>
      <c r="Q32" s="71"/>
      <c r="R32" s="71"/>
      <c r="S32" s="136"/>
    </row>
    <row r="33" spans="1:19" ht="12">
      <c r="A33" s="71"/>
      <c r="B33" s="83">
        <v>26</v>
      </c>
      <c r="C33" s="151">
        <v>2</v>
      </c>
      <c r="D33" s="151">
        <v>2</v>
      </c>
      <c r="E33" s="151">
        <v>3</v>
      </c>
      <c r="F33" s="151">
        <v>2</v>
      </c>
      <c r="G33" s="151">
        <v>2</v>
      </c>
      <c r="H33" s="151">
        <v>3</v>
      </c>
      <c r="I33" s="151">
        <v>2</v>
      </c>
      <c r="J33" s="151">
        <v>2</v>
      </c>
      <c r="K33" s="151">
        <v>2</v>
      </c>
      <c r="L33" s="151">
        <v>2</v>
      </c>
      <c r="M33" s="151">
        <v>2</v>
      </c>
      <c r="N33" s="151">
        <v>2</v>
      </c>
      <c r="O33" s="136">
        <f t="shared" si="0"/>
        <v>26</v>
      </c>
      <c r="P33" s="156">
        <v>31</v>
      </c>
      <c r="Q33" s="71"/>
      <c r="R33" s="71"/>
      <c r="S33" s="136"/>
    </row>
    <row r="34" spans="1:19" ht="12">
      <c r="A34" s="71"/>
      <c r="B34" s="83">
        <v>27</v>
      </c>
      <c r="C34" s="151">
        <v>2</v>
      </c>
      <c r="D34" s="151">
        <v>2</v>
      </c>
      <c r="E34" s="151">
        <v>2</v>
      </c>
      <c r="F34" s="151">
        <v>2</v>
      </c>
      <c r="G34" s="151">
        <v>2</v>
      </c>
      <c r="H34" s="151">
        <v>2</v>
      </c>
      <c r="I34" s="151">
        <v>2</v>
      </c>
      <c r="J34" s="151">
        <v>2</v>
      </c>
      <c r="K34" s="151">
        <v>2</v>
      </c>
      <c r="L34" s="151">
        <v>2</v>
      </c>
      <c r="M34" s="151">
        <v>2</v>
      </c>
      <c r="N34" s="151">
        <v>2</v>
      </c>
      <c r="O34" s="136">
        <f t="shared" si="0"/>
        <v>24</v>
      </c>
      <c r="P34" s="156">
        <v>31</v>
      </c>
      <c r="Q34" s="71"/>
      <c r="R34" s="71"/>
      <c r="S34" s="136"/>
    </row>
    <row r="35" spans="1:19" ht="12">
      <c r="A35" s="71"/>
      <c r="B35" s="83">
        <v>28</v>
      </c>
      <c r="C35" s="151">
        <v>3</v>
      </c>
      <c r="D35" s="151">
        <v>3</v>
      </c>
      <c r="E35" s="151">
        <v>3</v>
      </c>
      <c r="F35" s="151">
        <v>3</v>
      </c>
      <c r="G35" s="151">
        <v>3</v>
      </c>
      <c r="H35" s="151">
        <v>2</v>
      </c>
      <c r="I35" s="151">
        <v>3</v>
      </c>
      <c r="J35" s="151">
        <v>3</v>
      </c>
      <c r="K35" s="151">
        <v>3</v>
      </c>
      <c r="L35" s="151">
        <v>3</v>
      </c>
      <c r="M35" s="151">
        <v>2</v>
      </c>
      <c r="N35" s="151">
        <v>3</v>
      </c>
      <c r="O35" s="136">
        <f t="shared" si="0"/>
        <v>34</v>
      </c>
      <c r="P35" s="156">
        <v>33</v>
      </c>
      <c r="Q35" s="71"/>
      <c r="R35" s="71"/>
      <c r="S35" s="136"/>
    </row>
    <row r="36" spans="1:19" ht="12">
      <c r="A36" s="71"/>
      <c r="B36" s="83">
        <v>29</v>
      </c>
      <c r="C36" s="151">
        <v>2</v>
      </c>
      <c r="D36" s="151">
        <v>2</v>
      </c>
      <c r="E36" s="151">
        <v>2</v>
      </c>
      <c r="F36" s="151">
        <v>2</v>
      </c>
      <c r="G36" s="151">
        <v>2</v>
      </c>
      <c r="H36" s="151">
        <v>3</v>
      </c>
      <c r="I36" s="151">
        <v>3</v>
      </c>
      <c r="J36" s="151">
        <v>2</v>
      </c>
      <c r="K36" s="151">
        <v>2</v>
      </c>
      <c r="L36" s="151">
        <v>2</v>
      </c>
      <c r="M36" s="151">
        <v>2</v>
      </c>
      <c r="N36" s="151">
        <v>2</v>
      </c>
      <c r="O36" s="136">
        <f t="shared" si="0"/>
        <v>26</v>
      </c>
      <c r="P36" s="156">
        <v>33</v>
      </c>
      <c r="Q36" s="71"/>
      <c r="R36" s="71"/>
      <c r="S36" s="136"/>
    </row>
    <row r="37" spans="1:19" ht="12.75" thickBot="1">
      <c r="A37" s="71"/>
      <c r="B37" s="88">
        <v>30</v>
      </c>
      <c r="C37" s="152">
        <v>3</v>
      </c>
      <c r="D37" s="152">
        <v>3</v>
      </c>
      <c r="E37" s="153">
        <v>3</v>
      </c>
      <c r="F37" s="152">
        <v>3</v>
      </c>
      <c r="G37" s="152">
        <v>3</v>
      </c>
      <c r="H37" s="152">
        <v>2</v>
      </c>
      <c r="I37" s="152">
        <v>3</v>
      </c>
      <c r="J37" s="152">
        <v>2</v>
      </c>
      <c r="K37" s="152">
        <v>2</v>
      </c>
      <c r="L37" s="152">
        <v>2</v>
      </c>
      <c r="M37" s="152">
        <v>2</v>
      </c>
      <c r="N37" s="152">
        <v>2</v>
      </c>
      <c r="O37" s="136">
        <f t="shared" si="0"/>
        <v>30</v>
      </c>
      <c r="P37" s="157">
        <v>34</v>
      </c>
      <c r="Q37" s="71"/>
      <c r="R37" s="71"/>
      <c r="S37" s="136"/>
    </row>
    <row r="38" spans="1:19" ht="12.75" thickBot="1">
      <c r="A38" s="71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  <c r="P38" s="147"/>
      <c r="Q38" s="105"/>
      <c r="R38" s="105"/>
      <c r="S38" s="13"/>
    </row>
    <row r="39" spans="1:19" ht="12">
      <c r="A39" s="71"/>
      <c r="B39" s="116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71"/>
      <c r="P39" s="71"/>
      <c r="Q39" s="105"/>
      <c r="R39" s="120"/>
      <c r="S39" s="13"/>
    </row>
    <row r="40" spans="1:19" ht="18.75" customHeight="1" thickBot="1">
      <c r="A40" s="71"/>
      <c r="B40" s="105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71"/>
      <c r="P40" s="71"/>
      <c r="Q40" s="105"/>
      <c r="R40" s="105"/>
      <c r="S40" s="149"/>
    </row>
    <row r="41" spans="1:19" ht="18.75" customHeight="1" thickBot="1">
      <c r="A41" s="71"/>
      <c r="B41" s="105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6"/>
      <c r="P41" s="106"/>
      <c r="Q41" s="135">
        <f>AVERAGE(O8:O37)</f>
        <v>26.433333333333334</v>
      </c>
      <c r="R41" s="105" t="s">
        <v>19</v>
      </c>
      <c r="S41" s="148"/>
    </row>
    <row r="42" spans="1:19" ht="18.75" customHeight="1" thickBot="1">
      <c r="A42" s="71"/>
      <c r="B42" s="105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8"/>
      <c r="P42" s="118"/>
      <c r="Q42" s="105"/>
      <c r="R42" s="105"/>
      <c r="S42" s="13"/>
    </row>
    <row r="43" spans="1:19" ht="18" customHeight="1" thickBot="1">
      <c r="A43" s="71"/>
      <c r="B43" s="105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8"/>
      <c r="P43" s="118"/>
      <c r="Q43" s="135">
        <f>MEDIAN(O8:O37)</f>
        <v>26.5</v>
      </c>
      <c r="R43" s="105" t="s">
        <v>55</v>
      </c>
      <c r="S43" s="148"/>
    </row>
    <row r="44" spans="1:19" ht="12">
      <c r="A44" s="71"/>
      <c r="B44" s="105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03"/>
      <c r="P44" s="103"/>
      <c r="Q44" s="105"/>
      <c r="R44" s="105"/>
      <c r="S44" s="13"/>
    </row>
    <row r="45" spans="1:19" ht="12.75" thickBot="1">
      <c r="A45" s="71"/>
      <c r="B45" s="71"/>
      <c r="C45" s="71"/>
      <c r="D45" s="71"/>
      <c r="E45" s="71"/>
      <c r="F45" s="71"/>
      <c r="G45" s="71"/>
      <c r="H45" s="71"/>
      <c r="I45" s="105"/>
      <c r="J45" s="105"/>
      <c r="K45" s="71"/>
      <c r="L45" s="71"/>
      <c r="M45" s="71"/>
      <c r="N45" s="71"/>
      <c r="O45" s="101"/>
      <c r="P45" s="101"/>
      <c r="Q45" s="105"/>
      <c r="R45" s="105"/>
      <c r="S45" s="13"/>
    </row>
    <row r="46" spans="1:19" ht="12.75" thickBot="1">
      <c r="A46" s="71"/>
      <c r="B46" s="105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118"/>
      <c r="P46" s="118"/>
      <c r="Q46" s="92">
        <f>MODE(P8:P37)</f>
        <v>22</v>
      </c>
      <c r="R46" s="105" t="s">
        <v>56</v>
      </c>
      <c r="S46" s="13"/>
    </row>
    <row r="47" spans="1:19" ht="12">
      <c r="A47" s="71"/>
      <c r="B47" s="105"/>
      <c r="C47" s="71"/>
      <c r="D47" s="71"/>
      <c r="E47" s="71"/>
      <c r="F47" s="71"/>
      <c r="G47" s="71"/>
      <c r="H47" s="71"/>
      <c r="I47" s="105"/>
      <c r="J47" s="105"/>
      <c r="K47" s="71"/>
      <c r="L47" s="71"/>
      <c r="M47" s="71"/>
      <c r="N47" s="71"/>
      <c r="O47" s="101"/>
      <c r="P47" s="101"/>
      <c r="Q47" s="105"/>
      <c r="R47" s="105"/>
      <c r="S47" s="13"/>
    </row>
    <row r="48" spans="1:19" ht="12">
      <c r="A48" s="71"/>
      <c r="B48" s="105"/>
      <c r="C48" s="71"/>
      <c r="D48" s="71"/>
      <c r="E48" s="71"/>
      <c r="F48" s="71"/>
      <c r="G48" s="71"/>
      <c r="H48" s="71"/>
      <c r="I48" s="106"/>
      <c r="J48" s="105"/>
      <c r="K48" s="71"/>
      <c r="L48" s="71"/>
      <c r="M48" s="71"/>
      <c r="N48" s="71"/>
      <c r="O48" s="111"/>
      <c r="P48" s="111"/>
      <c r="Q48" s="106">
        <f>(P37-P8)</f>
        <v>15</v>
      </c>
      <c r="R48" s="105" t="s">
        <v>57</v>
      </c>
      <c r="S48" s="13"/>
    </row>
    <row r="49" spans="1:19" ht="12">
      <c r="A49" s="102"/>
      <c r="B49" s="105"/>
      <c r="C49" s="71"/>
      <c r="D49" s="71"/>
      <c r="E49" s="71"/>
      <c r="F49" s="71"/>
      <c r="G49" s="71"/>
      <c r="H49" s="71"/>
      <c r="I49" s="105"/>
      <c r="J49" s="105"/>
      <c r="K49" s="71"/>
      <c r="L49" s="71"/>
      <c r="M49" s="71"/>
      <c r="N49" s="71"/>
      <c r="O49" s="103"/>
      <c r="P49" s="103"/>
      <c r="Q49" s="106"/>
      <c r="R49" s="111"/>
      <c r="S49" s="13"/>
    </row>
    <row r="50" spans="1:19" ht="12">
      <c r="A50" s="102"/>
      <c r="B50" s="105"/>
      <c r="C50" s="71"/>
      <c r="D50" s="71"/>
      <c r="E50" s="71"/>
      <c r="F50" s="71"/>
      <c r="G50" s="71"/>
      <c r="H50" s="71"/>
      <c r="I50" s="105"/>
      <c r="J50" s="105"/>
      <c r="K50" s="71"/>
      <c r="L50" s="71"/>
      <c r="M50" s="71"/>
      <c r="N50" s="71"/>
      <c r="O50" s="103"/>
      <c r="P50" s="103"/>
      <c r="Q50" s="106"/>
      <c r="R50" s="111"/>
      <c r="S50" s="13"/>
    </row>
    <row r="51" spans="1:18" ht="12">
      <c r="A51" s="102"/>
      <c r="B51" s="71"/>
      <c r="C51" s="71"/>
      <c r="D51" s="71"/>
      <c r="E51" s="71"/>
      <c r="F51" s="71"/>
      <c r="G51" s="71"/>
      <c r="H51" s="71"/>
      <c r="I51" s="105"/>
      <c r="J51" s="105"/>
      <c r="K51" s="71"/>
      <c r="L51" s="71"/>
      <c r="M51" s="71"/>
      <c r="N51" s="71"/>
      <c r="O51" s="105"/>
      <c r="P51" s="105"/>
      <c r="Q51" s="106"/>
      <c r="R51" s="111"/>
    </row>
    <row r="52" spans="1:18" ht="12.75" customHeight="1">
      <c r="A52" s="102"/>
      <c r="B52" s="105"/>
      <c r="C52" s="116"/>
      <c r="D52" s="116"/>
      <c r="E52" s="116"/>
      <c r="F52" s="105"/>
      <c r="G52" s="105"/>
      <c r="H52" s="105"/>
      <c r="I52" s="105"/>
      <c r="J52" s="105"/>
      <c r="K52" s="105"/>
      <c r="L52" s="105"/>
      <c r="M52" s="105"/>
      <c r="N52" s="116"/>
      <c r="O52" s="105"/>
      <c r="P52" s="105"/>
      <c r="Q52" s="106"/>
      <c r="R52" s="111"/>
    </row>
    <row r="53" spans="1:18" ht="12">
      <c r="A53" s="102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111"/>
    </row>
    <row r="54" spans="1:18" ht="12">
      <c r="A54" s="102"/>
      <c r="O54" s="105"/>
      <c r="P54" s="105"/>
      <c r="Q54" s="111"/>
      <c r="R54" s="105"/>
    </row>
    <row r="55" spans="1:18" ht="12">
      <c r="A55" s="102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11"/>
      <c r="R55" s="105"/>
    </row>
    <row r="56" spans="1:18" ht="12">
      <c r="A56" s="102"/>
      <c r="B56" s="116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11"/>
      <c r="R56" s="105"/>
    </row>
    <row r="57" spans="1:18" ht="12">
      <c r="A57" s="117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11"/>
      <c r="R57" s="105"/>
    </row>
    <row r="58" spans="1:18" ht="12">
      <c r="A58" s="71"/>
      <c r="B58" s="116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71"/>
      <c r="P58" s="71"/>
      <c r="Q58" s="105"/>
      <c r="R58" s="105"/>
    </row>
    <row r="59" spans="1:19" ht="12">
      <c r="A59" s="105"/>
      <c r="B59" s="116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5"/>
      <c r="P59" s="105"/>
      <c r="Q59" s="105"/>
      <c r="R59" s="105"/>
      <c r="S59" s="13"/>
    </row>
    <row r="60" spans="1:19" ht="12">
      <c r="A60" s="71"/>
      <c r="B60" s="119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05"/>
      <c r="P60" s="105"/>
      <c r="Q60" s="105"/>
      <c r="R60" s="105"/>
      <c r="S60" s="13"/>
    </row>
    <row r="61" spans="1:19" ht="12">
      <c r="A61" s="105"/>
      <c r="B61" s="105"/>
      <c r="C61" s="105"/>
      <c r="D61" s="105"/>
      <c r="E61" s="105"/>
      <c r="F61" s="105"/>
      <c r="G61" s="105"/>
      <c r="H61" s="105"/>
      <c r="I61" s="111"/>
      <c r="J61" s="105"/>
      <c r="K61" s="105"/>
      <c r="L61" s="105"/>
      <c r="M61" s="105"/>
      <c r="N61" s="105"/>
      <c r="O61" s="105"/>
      <c r="P61" s="105"/>
      <c r="Q61" s="105"/>
      <c r="R61" s="105"/>
      <c r="S61" s="13"/>
    </row>
    <row r="62" spans="1:19" ht="12">
      <c r="A62" s="71"/>
      <c r="B62" s="119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05"/>
      <c r="P62" s="105"/>
      <c r="Q62" s="105"/>
      <c r="R62" s="105"/>
      <c r="S62" s="13"/>
    </row>
    <row r="63" spans="1:18" ht="12">
      <c r="A63" s="105"/>
      <c r="B63" s="105"/>
      <c r="C63" s="105"/>
      <c r="D63" s="105"/>
      <c r="E63" s="105"/>
      <c r="F63" s="105"/>
      <c r="G63" s="105"/>
      <c r="H63" s="105"/>
      <c r="I63" s="111"/>
      <c r="J63" s="105"/>
      <c r="K63" s="105"/>
      <c r="L63" s="105"/>
      <c r="M63" s="105"/>
      <c r="N63" s="105"/>
      <c r="O63" s="105"/>
      <c r="P63" s="105"/>
      <c r="Q63" s="71"/>
      <c r="R63" s="71"/>
    </row>
    <row r="64" spans="1:18" ht="18.75" customHeight="1">
      <c r="A64" s="71"/>
      <c r="B64" s="119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71"/>
      <c r="P64" s="71"/>
      <c r="Q64" s="71"/>
      <c r="R64" s="71"/>
    </row>
    <row r="65" spans="1:18" ht="12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71"/>
      <c r="R65" s="71"/>
    </row>
    <row r="66" spans="1:18" ht="12">
      <c r="A66" s="71"/>
      <c r="B66" s="71"/>
      <c r="C66" s="71"/>
      <c r="D66" s="71"/>
      <c r="E66" s="71"/>
      <c r="F66" s="71"/>
      <c r="G66" s="71"/>
      <c r="H66" s="71"/>
      <c r="I66" s="96"/>
      <c r="J66" s="71"/>
      <c r="K66" s="71"/>
      <c r="L66" s="71"/>
      <c r="M66" s="71"/>
      <c r="N66" s="71"/>
      <c r="O66" s="71"/>
      <c r="P66" s="71"/>
      <c r="Q66" s="71"/>
      <c r="R66" s="71"/>
    </row>
    <row r="69" spans="6:9" ht="12">
      <c r="F69" s="69"/>
      <c r="I69" s="67"/>
    </row>
    <row r="70" spans="6:9" ht="12">
      <c r="F70" s="69"/>
      <c r="I70" s="67"/>
    </row>
    <row r="71" spans="6:9" ht="12">
      <c r="F71" s="69"/>
      <c r="I71" s="67"/>
    </row>
    <row r="72" spans="6:9" ht="12">
      <c r="F72" s="70"/>
      <c r="I72" s="67"/>
    </row>
    <row r="73" spans="6:9" ht="12">
      <c r="F73" s="69"/>
      <c r="I73" s="67"/>
    </row>
    <row r="74" spans="6:9" ht="12">
      <c r="F74" s="69"/>
      <c r="I74" s="67"/>
    </row>
    <row r="75" spans="6:9" ht="12">
      <c r="F75" s="69"/>
      <c r="I75" s="67"/>
    </row>
    <row r="76" spans="6:9" ht="12">
      <c r="F76" s="69"/>
      <c r="I76" s="67"/>
    </row>
    <row r="77" ht="12">
      <c r="I77" s="13"/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76"/>
  <sheetViews>
    <sheetView zoomScalePageLayoutView="0" workbookViewId="0" topLeftCell="A11">
      <selection activeCell="T24" sqref="T24"/>
    </sheetView>
  </sheetViews>
  <sheetFormatPr defaultColWidth="0" defaultRowHeight="12"/>
  <cols>
    <col min="1" max="1" width="14.125" style="2" customWidth="1"/>
    <col min="2" max="2" width="71.375" style="2" customWidth="1"/>
    <col min="3" max="3" width="9.375" style="3" customWidth="1"/>
    <col min="4" max="4" width="5.25390625" style="3" customWidth="1"/>
    <col min="5" max="5" width="6.25390625" style="3" customWidth="1"/>
    <col min="6" max="6" width="4.25390625" style="3" customWidth="1"/>
    <col min="7" max="12" width="3.75390625" style="2" hidden="1" customWidth="1"/>
    <col min="13" max="23" width="3.75390625" style="2" customWidth="1"/>
    <col min="24" max="241" width="9.125" style="2" customWidth="1"/>
    <col min="242" max="242" width="1.25" style="2" customWidth="1"/>
    <col min="243" max="16384" width="9.125" style="2" hidden="1" customWidth="1"/>
  </cols>
  <sheetData>
    <row r="1" spans="1:7" ht="23.25" customHeight="1">
      <c r="A1" s="164" t="s">
        <v>51</v>
      </c>
      <c r="B1" s="165"/>
      <c r="G1" s="3"/>
    </row>
    <row r="2" spans="1:7" ht="10.5" customHeight="1">
      <c r="A2" s="12"/>
      <c r="G2" s="3"/>
    </row>
    <row r="3" spans="1:9" s="1" customFormat="1" ht="32.25" customHeight="1">
      <c r="A3" s="166" t="s">
        <v>52</v>
      </c>
      <c r="B3" s="167"/>
      <c r="C3" s="167"/>
      <c r="D3" s="167"/>
      <c r="E3" s="167"/>
      <c r="F3" s="167"/>
      <c r="G3" s="167"/>
      <c r="H3" s="167"/>
      <c r="I3" s="167"/>
    </row>
    <row r="4" spans="1:9" s="1" customFormat="1" ht="42" customHeight="1" thickBot="1">
      <c r="A4" s="14"/>
      <c r="B4" s="15"/>
      <c r="C4" s="168"/>
      <c r="D4" s="168"/>
      <c r="E4" s="168"/>
      <c r="F4" s="168"/>
      <c r="G4" s="168"/>
      <c r="H4" s="15"/>
      <c r="I4" s="15"/>
    </row>
    <row r="5" spans="1:9" s="1" customFormat="1" ht="19.5" customHeight="1" hidden="1">
      <c r="A5" s="16"/>
      <c r="B5" s="15"/>
      <c r="C5" s="15"/>
      <c r="D5" s="15"/>
      <c r="E5" s="15"/>
      <c r="F5" s="15"/>
      <c r="G5" s="15"/>
      <c r="H5" s="15"/>
      <c r="I5" s="15"/>
    </row>
    <row r="6" spans="1:9" s="1" customFormat="1" ht="26.25" customHeight="1" hidden="1">
      <c r="A6" s="169" t="s">
        <v>5</v>
      </c>
      <c r="B6" s="170"/>
      <c r="C6" s="170"/>
      <c r="D6" s="170"/>
      <c r="E6" s="170"/>
      <c r="F6" s="170"/>
      <c r="G6" s="170"/>
      <c r="H6" s="170"/>
      <c r="I6" s="170"/>
    </row>
    <row r="7" spans="1:9" s="1" customFormat="1" ht="2.25" customHeight="1" hidden="1">
      <c r="A7" s="170"/>
      <c r="B7" s="170"/>
      <c r="C7" s="170"/>
      <c r="D7" s="170"/>
      <c r="E7" s="170"/>
      <c r="F7" s="170"/>
      <c r="G7" s="170"/>
      <c r="H7" s="170"/>
      <c r="I7" s="170"/>
    </row>
    <row r="8" spans="1:9" s="8" customFormat="1" ht="99.75" customHeight="1" thickBot="1">
      <c r="A8" s="17"/>
      <c r="B8" s="18"/>
      <c r="C8" s="19" t="s">
        <v>0</v>
      </c>
      <c r="D8" s="19" t="s">
        <v>1</v>
      </c>
      <c r="E8" s="19" t="s">
        <v>2</v>
      </c>
      <c r="F8" s="20" t="s">
        <v>3</v>
      </c>
      <c r="G8" s="17"/>
      <c r="H8" s="17"/>
      <c r="I8" s="17"/>
    </row>
    <row r="9" spans="1:9" s="4" customFormat="1" ht="33.75" customHeight="1" thickBot="1">
      <c r="A9" s="21"/>
      <c r="B9" s="25" t="s">
        <v>6</v>
      </c>
      <c r="C9" s="26">
        <v>0</v>
      </c>
      <c r="D9" s="26">
        <v>1</v>
      </c>
      <c r="E9" s="26">
        <v>2</v>
      </c>
      <c r="F9" s="27">
        <v>3</v>
      </c>
      <c r="G9" s="24"/>
      <c r="H9" s="21"/>
      <c r="I9" s="21"/>
    </row>
    <row r="10" spans="1:9" s="4" customFormat="1" ht="68.25" customHeight="1" thickBot="1">
      <c r="A10" s="21"/>
      <c r="B10" s="22" t="s">
        <v>4</v>
      </c>
      <c r="C10" s="23"/>
      <c r="D10" s="23"/>
      <c r="E10" s="23"/>
      <c r="F10" s="23"/>
      <c r="G10" s="24"/>
      <c r="H10" s="21"/>
      <c r="I10" s="21"/>
    </row>
    <row r="11" spans="1:9" s="4" customFormat="1" ht="33.75" customHeight="1">
      <c r="A11" s="21"/>
      <c r="B11" s="25" t="s">
        <v>6</v>
      </c>
      <c r="C11" s="26"/>
      <c r="D11" s="26"/>
      <c r="E11" s="26"/>
      <c r="F11" s="27"/>
      <c r="G11" s="24"/>
      <c r="H11" s="21"/>
      <c r="I11" s="21"/>
    </row>
    <row r="12" spans="1:9" s="10" customFormat="1" ht="47.25" customHeight="1">
      <c r="A12" s="28"/>
      <c r="B12" s="29" t="s">
        <v>7</v>
      </c>
      <c r="C12" s="30"/>
      <c r="D12" s="30"/>
      <c r="E12" s="30"/>
      <c r="F12" s="31"/>
      <c r="G12" s="28"/>
      <c r="H12" s="28"/>
      <c r="I12" s="28"/>
    </row>
    <row r="13" spans="1:9" s="5" customFormat="1" ht="29.25" customHeight="1">
      <c r="A13" s="28"/>
      <c r="B13" s="25" t="s">
        <v>8</v>
      </c>
      <c r="C13" s="26"/>
      <c r="D13" s="26"/>
      <c r="E13" s="26"/>
      <c r="F13" s="27"/>
      <c r="G13" s="28"/>
      <c r="H13" s="28"/>
      <c r="I13" s="28"/>
    </row>
    <row r="14" spans="1:9" s="10" customFormat="1" ht="32.25" customHeight="1">
      <c r="A14" s="28"/>
      <c r="B14" s="29" t="s">
        <v>9</v>
      </c>
      <c r="C14" s="30"/>
      <c r="D14" s="30"/>
      <c r="E14" s="30"/>
      <c r="F14" s="31"/>
      <c r="G14" s="28"/>
      <c r="H14" s="28"/>
      <c r="I14" s="28"/>
    </row>
    <row r="15" spans="1:9" s="5" customFormat="1" ht="32.25" customHeight="1">
      <c r="A15" s="28"/>
      <c r="B15" s="29" t="s">
        <v>10</v>
      </c>
      <c r="C15" s="30"/>
      <c r="D15" s="30"/>
      <c r="E15" s="30"/>
      <c r="F15" s="31"/>
      <c r="G15" s="28"/>
      <c r="H15" s="28"/>
      <c r="I15" s="28"/>
    </row>
    <row r="16" spans="1:9" s="5" customFormat="1" ht="47.25" customHeight="1">
      <c r="A16" s="28"/>
      <c r="B16" s="29" t="s">
        <v>11</v>
      </c>
      <c r="C16" s="30"/>
      <c r="D16" s="30"/>
      <c r="E16" s="30"/>
      <c r="F16" s="31"/>
      <c r="G16" s="28"/>
      <c r="H16" s="28"/>
      <c r="I16" s="28"/>
    </row>
    <row r="17" spans="1:14" s="6" customFormat="1" ht="31.5" customHeight="1">
      <c r="A17" s="32"/>
      <c r="B17" s="29" t="s">
        <v>12</v>
      </c>
      <c r="C17" s="30"/>
      <c r="D17" s="30"/>
      <c r="E17" s="30"/>
      <c r="F17" s="31"/>
      <c r="G17" s="33"/>
      <c r="H17" s="34"/>
      <c r="I17" s="34"/>
      <c r="J17" s="5"/>
      <c r="K17" s="5"/>
      <c r="L17" s="5"/>
      <c r="M17" s="5"/>
      <c r="N17" s="5"/>
    </row>
    <row r="18" spans="1:14" s="6" customFormat="1" ht="31.5" customHeight="1">
      <c r="A18" s="32"/>
      <c r="B18" s="29" t="s">
        <v>13</v>
      </c>
      <c r="C18" s="30"/>
      <c r="D18" s="30"/>
      <c r="E18" s="30"/>
      <c r="F18" s="31"/>
      <c r="G18" s="35"/>
      <c r="H18" s="35"/>
      <c r="I18" s="35"/>
      <c r="J18" s="5"/>
      <c r="K18" s="5"/>
      <c r="L18" s="5"/>
      <c r="M18" s="5"/>
      <c r="N18" s="5"/>
    </row>
    <row r="19" spans="1:14" s="7" customFormat="1" ht="30" customHeight="1">
      <c r="A19" s="36"/>
      <c r="B19" s="25" t="s">
        <v>14</v>
      </c>
      <c r="C19" s="26"/>
      <c r="D19" s="26"/>
      <c r="E19" s="26"/>
      <c r="F19" s="27"/>
      <c r="G19" s="37"/>
      <c r="H19" s="37"/>
      <c r="I19" s="37"/>
      <c r="J19" s="12"/>
      <c r="K19" s="12"/>
      <c r="L19" s="12"/>
      <c r="M19" s="12"/>
      <c r="N19" s="12"/>
    </row>
    <row r="20" spans="1:9" s="5" customFormat="1" ht="29.25" customHeight="1">
      <c r="A20" s="28"/>
      <c r="B20" s="29" t="s">
        <v>15</v>
      </c>
      <c r="C20" s="30"/>
      <c r="D20" s="30"/>
      <c r="E20" s="30"/>
      <c r="F20" s="31"/>
      <c r="G20" s="28"/>
      <c r="H20" s="28"/>
      <c r="I20" s="28"/>
    </row>
    <row r="21" spans="1:14" s="6" customFormat="1" ht="28.5" customHeight="1" thickBot="1">
      <c r="A21" s="32"/>
      <c r="B21" s="38" t="s">
        <v>16</v>
      </c>
      <c r="C21" s="39"/>
      <c r="D21" s="39"/>
      <c r="E21" s="39"/>
      <c r="F21" s="40"/>
      <c r="G21" s="28"/>
      <c r="H21" s="28"/>
      <c r="I21" s="28"/>
      <c r="J21" s="5"/>
      <c r="K21" s="5"/>
      <c r="L21" s="5"/>
      <c r="M21" s="5"/>
      <c r="N21" s="5"/>
    </row>
    <row r="22" spans="1:14" s="6" customFormat="1" ht="48.75" customHeight="1" thickBot="1">
      <c r="A22" s="32"/>
      <c r="B22" s="25" t="s">
        <v>17</v>
      </c>
      <c r="C22" s="41"/>
      <c r="D22" s="41"/>
      <c r="E22" s="41"/>
      <c r="F22" s="41"/>
      <c r="G22" s="28"/>
      <c r="H22" s="28"/>
      <c r="I22" s="28"/>
      <c r="J22" s="5"/>
      <c r="K22" s="5"/>
      <c r="L22" s="5"/>
      <c r="M22" s="5"/>
      <c r="N22" s="5"/>
    </row>
    <row r="23" spans="1:14" s="6" customFormat="1" ht="58.5" customHeight="1" thickBot="1">
      <c r="A23" s="32"/>
      <c r="B23" s="42"/>
      <c r="C23" s="23"/>
      <c r="D23" s="23"/>
      <c r="E23" s="23"/>
      <c r="F23" s="23"/>
      <c r="G23" s="28"/>
      <c r="H23" s="28"/>
      <c r="I23" s="28"/>
      <c r="J23" s="5"/>
      <c r="K23" s="5"/>
      <c r="L23" s="5"/>
      <c r="M23" s="5"/>
      <c r="N23" s="5"/>
    </row>
    <row r="24" spans="1:14" s="6" customFormat="1" ht="23.25" customHeight="1">
      <c r="A24" s="32"/>
      <c r="B24" s="43"/>
      <c r="C24" s="44"/>
      <c r="D24" s="44"/>
      <c r="E24" s="44"/>
      <c r="F24" s="45"/>
      <c r="G24" s="28"/>
      <c r="H24" s="28"/>
      <c r="I24" s="28"/>
      <c r="J24" s="5"/>
      <c r="K24" s="5"/>
      <c r="L24" s="5"/>
      <c r="M24" s="5"/>
      <c r="N24" s="5"/>
    </row>
    <row r="25" spans="1:14" s="6" customFormat="1" ht="29.25" customHeight="1">
      <c r="A25" s="32"/>
      <c r="B25" s="29"/>
      <c r="C25" s="46"/>
      <c r="D25" s="46"/>
      <c r="E25" s="46"/>
      <c r="F25" s="47"/>
      <c r="G25" s="28"/>
      <c r="H25" s="28"/>
      <c r="I25" s="28"/>
      <c r="J25" s="5"/>
      <c r="K25" s="5"/>
      <c r="L25" s="5"/>
      <c r="M25" s="5"/>
      <c r="N25" s="5"/>
    </row>
    <row r="26" spans="1:14" s="6" customFormat="1" ht="47.25" customHeight="1">
      <c r="A26" s="32"/>
      <c r="B26" s="48"/>
      <c r="C26" s="49"/>
      <c r="D26" s="49"/>
      <c r="E26" s="49"/>
      <c r="F26" s="50"/>
      <c r="G26" s="28"/>
      <c r="H26" s="28"/>
      <c r="I26" s="28"/>
      <c r="J26" s="5"/>
      <c r="K26" s="5"/>
      <c r="L26" s="5"/>
      <c r="M26" s="5"/>
      <c r="N26" s="5"/>
    </row>
    <row r="27" spans="1:14" s="6" customFormat="1" ht="44.25" customHeight="1">
      <c r="A27" s="32"/>
      <c r="B27" s="48"/>
      <c r="C27" s="46"/>
      <c r="D27" s="46"/>
      <c r="E27" s="46"/>
      <c r="F27" s="46"/>
      <c r="G27" s="28"/>
      <c r="H27" s="28"/>
      <c r="I27" s="28"/>
      <c r="J27" s="5"/>
      <c r="K27" s="5"/>
      <c r="L27" s="5"/>
      <c r="M27" s="5"/>
      <c r="N27" s="5"/>
    </row>
    <row r="28" spans="1:14" s="6" customFormat="1" ht="34.5" customHeight="1">
      <c r="A28" s="32"/>
      <c r="B28" s="51"/>
      <c r="C28" s="52"/>
      <c r="D28" s="52"/>
      <c r="E28" s="52"/>
      <c r="F28" s="53"/>
      <c r="G28" s="28"/>
      <c r="H28" s="28"/>
      <c r="I28" s="28"/>
      <c r="J28" s="5"/>
      <c r="K28" s="5"/>
      <c r="L28" s="5"/>
      <c r="M28" s="5"/>
      <c r="N28" s="5"/>
    </row>
    <row r="29" spans="1:14" s="6" customFormat="1" ht="36.75" customHeight="1">
      <c r="A29" s="32"/>
      <c r="B29" s="54"/>
      <c r="C29" s="55"/>
      <c r="D29" s="55"/>
      <c r="E29" s="55"/>
      <c r="F29" s="55"/>
      <c r="G29" s="28"/>
      <c r="H29" s="28"/>
      <c r="I29" s="28"/>
      <c r="J29" s="5"/>
      <c r="K29" s="5"/>
      <c r="L29" s="5"/>
      <c r="M29" s="5"/>
      <c r="N29" s="5"/>
    </row>
    <row r="30" spans="1:14" s="6" customFormat="1" ht="51.75" customHeight="1">
      <c r="A30" s="32"/>
      <c r="B30" s="29"/>
      <c r="C30" s="56"/>
      <c r="D30" s="56"/>
      <c r="E30" s="56"/>
      <c r="F30" s="56"/>
      <c r="G30" s="28"/>
      <c r="H30" s="28"/>
      <c r="I30" s="28"/>
      <c r="J30" s="5"/>
      <c r="K30" s="5"/>
      <c r="L30" s="5"/>
      <c r="M30" s="5"/>
      <c r="N30" s="5"/>
    </row>
    <row r="31" spans="1:14" s="6" customFormat="1" ht="33.75" customHeight="1">
      <c r="A31" s="32"/>
      <c r="B31" s="25"/>
      <c r="C31" s="56"/>
      <c r="D31" s="56"/>
      <c r="E31" s="56"/>
      <c r="F31" s="53"/>
      <c r="G31" s="28"/>
      <c r="H31" s="28"/>
      <c r="I31" s="28"/>
      <c r="J31" s="5"/>
      <c r="K31" s="5"/>
      <c r="L31" s="5"/>
      <c r="M31" s="5"/>
      <c r="N31" s="5"/>
    </row>
    <row r="32" spans="1:14" s="6" customFormat="1" ht="36.75" customHeight="1">
      <c r="A32" s="32"/>
      <c r="B32" s="29"/>
      <c r="C32" s="56"/>
      <c r="D32" s="56"/>
      <c r="E32" s="56"/>
      <c r="F32" s="57"/>
      <c r="G32" s="58" t="e">
        <f>#REF!</f>
        <v>#REF!</v>
      </c>
      <c r="H32" s="59" t="e">
        <f>#REF!</f>
        <v>#REF!</v>
      </c>
      <c r="I32" s="59" t="e">
        <f>#REF!</f>
        <v>#REF!</v>
      </c>
      <c r="J32" s="5"/>
      <c r="K32" s="5"/>
      <c r="L32" s="5"/>
      <c r="M32" s="5"/>
      <c r="N32" s="5"/>
    </row>
    <row r="33" spans="1:14" s="6" customFormat="1" ht="37.5" customHeight="1">
      <c r="A33" s="32"/>
      <c r="B33"/>
      <c r="C33"/>
      <c r="D33"/>
      <c r="E33"/>
      <c r="F33"/>
      <c r="G33" s="28"/>
      <c r="H33" s="28"/>
      <c r="I33" s="28"/>
      <c r="J33" s="5"/>
      <c r="K33" s="5"/>
      <c r="L33" s="5"/>
      <c r="M33" s="5"/>
      <c r="N33" s="5"/>
    </row>
    <row r="34" spans="1:14" s="6" customFormat="1" ht="40.5" customHeight="1">
      <c r="A34" s="32"/>
      <c r="B34"/>
      <c r="C34"/>
      <c r="D34"/>
      <c r="E34"/>
      <c r="F34"/>
      <c r="G34" s="28"/>
      <c r="H34" s="28"/>
      <c r="I34" s="28"/>
      <c r="J34" s="5"/>
      <c r="K34" s="5"/>
      <c r="L34" s="5"/>
      <c r="M34" s="5"/>
      <c r="N34" s="5"/>
    </row>
    <row r="35" spans="1:14" s="6" customFormat="1" ht="48.75" customHeight="1">
      <c r="A35" s="32"/>
      <c r="B35" s="171"/>
      <c r="C35" s="171"/>
      <c r="D35" s="171"/>
      <c r="E35" s="171"/>
      <c r="F35" s="171"/>
      <c r="G35" s="28"/>
      <c r="H35" s="28"/>
      <c r="I35" s="28"/>
      <c r="J35" s="5"/>
      <c r="K35" s="5"/>
      <c r="L35" s="5"/>
      <c r="M35" s="5"/>
      <c r="N35" s="5"/>
    </row>
    <row r="36" spans="1:14" s="6" customFormat="1" ht="74.25" customHeight="1">
      <c r="A36" s="32"/>
      <c r="B36"/>
      <c r="C36"/>
      <c r="D36"/>
      <c r="E36"/>
      <c r="F36"/>
      <c r="G36" s="28"/>
      <c r="H36" s="28"/>
      <c r="I36" s="28"/>
      <c r="J36" s="5"/>
      <c r="K36" s="5"/>
      <c r="L36" s="5"/>
      <c r="M36" s="5"/>
      <c r="N36" s="5"/>
    </row>
    <row r="37" spans="1:14" s="6" customFormat="1" ht="22.5" customHeight="1">
      <c r="A37" s="60"/>
      <c r="B37"/>
      <c r="C37"/>
      <c r="D37"/>
      <c r="E37"/>
      <c r="F37"/>
      <c r="G37" s="28"/>
      <c r="H37" s="28"/>
      <c r="I37" s="28"/>
      <c r="J37" s="5"/>
      <c r="K37" s="5"/>
      <c r="L37" s="5"/>
      <c r="M37" s="5"/>
      <c r="N37" s="5"/>
    </row>
    <row r="38" spans="1:14" s="6" customFormat="1" ht="48.75" customHeight="1">
      <c r="A38" s="32"/>
      <c r="B38"/>
      <c r="C38"/>
      <c r="D38"/>
      <c r="E38"/>
      <c r="F38"/>
      <c r="G38" s="28"/>
      <c r="H38" s="28"/>
      <c r="I38" s="28"/>
      <c r="J38" s="5"/>
      <c r="K38" s="5"/>
      <c r="L38" s="5"/>
      <c r="M38" s="5"/>
      <c r="N38" s="5"/>
    </row>
    <row r="39" spans="1:14" s="6" customFormat="1" ht="50.25" customHeight="1">
      <c r="A39" s="32"/>
      <c r="B39"/>
      <c r="C39"/>
      <c r="D39"/>
      <c r="E39"/>
      <c r="F39"/>
      <c r="G39" s="28"/>
      <c r="H39" s="28"/>
      <c r="I39" s="28"/>
      <c r="J39" s="5"/>
      <c r="K39" s="5"/>
      <c r="L39" s="5"/>
      <c r="M39" s="5"/>
      <c r="N39" s="5"/>
    </row>
    <row r="40" spans="1:14" s="6" customFormat="1" ht="48" customHeight="1">
      <c r="A40" s="32"/>
      <c r="B40"/>
      <c r="C40"/>
      <c r="D40"/>
      <c r="E40"/>
      <c r="F40"/>
      <c r="G40" s="28"/>
      <c r="H40" s="28"/>
      <c r="I40" s="28"/>
      <c r="J40" s="5"/>
      <c r="K40" s="5"/>
      <c r="L40" s="5"/>
      <c r="M40" s="5"/>
      <c r="N40" s="5"/>
    </row>
    <row r="41" spans="1:14" s="6" customFormat="1" ht="48.75" customHeight="1">
      <c r="A41" s="32"/>
      <c r="B41"/>
      <c r="C41"/>
      <c r="D41"/>
      <c r="E41"/>
      <c r="F41"/>
      <c r="G41" s="28"/>
      <c r="H41" s="28"/>
      <c r="I41" s="28"/>
      <c r="J41" s="5"/>
      <c r="K41" s="5"/>
      <c r="L41" s="5"/>
      <c r="M41" s="5"/>
      <c r="N41" s="5"/>
    </row>
    <row r="42" spans="1:14" s="6" customFormat="1" ht="51" customHeight="1" thickBot="1">
      <c r="A42" s="32"/>
      <c r="B42" s="171"/>
      <c r="C42" s="171"/>
      <c r="D42" s="171"/>
      <c r="E42" s="171"/>
      <c r="F42" s="171"/>
      <c r="G42" s="28"/>
      <c r="H42" s="28"/>
      <c r="I42" s="28"/>
      <c r="J42" s="5"/>
      <c r="K42" s="5"/>
      <c r="L42" s="5"/>
      <c r="M42" s="5"/>
      <c r="N42" s="5"/>
    </row>
    <row r="43" spans="1:14" s="6" customFormat="1" ht="66" customHeight="1" thickBot="1">
      <c r="A43" s="32"/>
      <c r="B43"/>
      <c r="C43"/>
      <c r="D43"/>
      <c r="E43"/>
      <c r="F43"/>
      <c r="G43" s="61"/>
      <c r="H43" s="61"/>
      <c r="I43" s="61"/>
      <c r="J43" s="5"/>
      <c r="K43" s="5"/>
      <c r="L43" s="5"/>
      <c r="M43" s="5"/>
      <c r="N43" s="5"/>
    </row>
    <row r="44" spans="1:14" s="6" customFormat="1" ht="36.75" customHeight="1">
      <c r="A44" s="32"/>
      <c r="B44"/>
      <c r="C44"/>
      <c r="D44"/>
      <c r="E44"/>
      <c r="F44"/>
      <c r="G44" s="28"/>
      <c r="H44" s="28"/>
      <c r="I44" s="28"/>
      <c r="J44" s="5"/>
      <c r="K44" s="5"/>
      <c r="L44" s="5"/>
      <c r="M44" s="5"/>
      <c r="N44" s="5"/>
    </row>
    <row r="45" spans="1:14" s="6" customFormat="1" ht="33.75" customHeight="1">
      <c r="A45" s="32"/>
      <c r="B45"/>
      <c r="C45"/>
      <c r="D45"/>
      <c r="E45"/>
      <c r="F45"/>
      <c r="G45" s="28"/>
      <c r="H45" s="28"/>
      <c r="I45" s="28"/>
      <c r="J45" s="5"/>
      <c r="K45" s="5"/>
      <c r="L45" s="5"/>
      <c r="M45" s="5"/>
      <c r="N45" s="5"/>
    </row>
    <row r="46" spans="1:14" s="6" customFormat="1" ht="36" customHeight="1">
      <c r="A46" s="32"/>
      <c r="B46"/>
      <c r="C46"/>
      <c r="D46"/>
      <c r="E46"/>
      <c r="F46"/>
      <c r="G46" s="28"/>
      <c r="H46" s="28"/>
      <c r="I46" s="28"/>
      <c r="J46" s="5"/>
      <c r="K46" s="5"/>
      <c r="L46" s="5"/>
      <c r="M46" s="5"/>
      <c r="N46" s="5"/>
    </row>
    <row r="47" spans="1:14" s="6" customFormat="1" ht="39" customHeight="1">
      <c r="A47" s="32"/>
      <c r="B47"/>
      <c r="C47"/>
      <c r="D47"/>
      <c r="E47"/>
      <c r="F47"/>
      <c r="G47" s="28"/>
      <c r="H47" s="28"/>
      <c r="I47" s="28"/>
      <c r="J47" s="5"/>
      <c r="K47" s="5"/>
      <c r="L47" s="5"/>
      <c r="M47" s="5"/>
      <c r="N47" s="5"/>
    </row>
    <row r="48" spans="1:14" s="6" customFormat="1" ht="37.5" customHeight="1">
      <c r="A48" s="32"/>
      <c r="B48"/>
      <c r="C48"/>
      <c r="D48"/>
      <c r="E48"/>
      <c r="F48"/>
      <c r="G48" s="28"/>
      <c r="H48" s="28"/>
      <c r="I48" s="28"/>
      <c r="J48" s="5"/>
      <c r="K48" s="5"/>
      <c r="L48" s="5"/>
      <c r="M48" s="5"/>
      <c r="N48" s="5"/>
    </row>
    <row r="49" spans="1:252" s="7" customFormat="1" ht="42.75" customHeight="1">
      <c r="A49" s="36"/>
      <c r="B49" s="171"/>
      <c r="C49" s="171"/>
      <c r="D49" s="171"/>
      <c r="E49" s="171"/>
      <c r="F49" s="171"/>
      <c r="G49" s="37"/>
      <c r="H49" s="37"/>
      <c r="I49" s="37"/>
      <c r="J49" s="11"/>
      <c r="K49" s="11"/>
      <c r="L49" s="11"/>
      <c r="M49" s="11"/>
      <c r="N49" s="1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s="7" customFormat="1" ht="56.25" customHeight="1">
      <c r="A50" s="36"/>
      <c r="B50"/>
      <c r="C50"/>
      <c r="D50"/>
      <c r="E50"/>
      <c r="F50"/>
      <c r="G50" s="37"/>
      <c r="H50" s="37"/>
      <c r="I50" s="37"/>
      <c r="J50" s="11"/>
      <c r="K50" s="11"/>
      <c r="L50" s="11"/>
      <c r="M50" s="11"/>
      <c r="N50" s="1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s="7" customFormat="1" ht="55.5" customHeight="1">
      <c r="A51" s="36"/>
      <c r="B51"/>
      <c r="C51"/>
      <c r="D51"/>
      <c r="E51"/>
      <c r="F51"/>
      <c r="G51" s="37"/>
      <c r="H51" s="37"/>
      <c r="I51" s="37"/>
      <c r="J51" s="11"/>
      <c r="K51" s="11"/>
      <c r="L51" s="11"/>
      <c r="M51" s="11"/>
      <c r="N51" s="11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  <c r="HQ51" s="172"/>
      <c r="HR51" s="172"/>
      <c r="HS51" s="172"/>
      <c r="HT51" s="172"/>
      <c r="HU51" s="172"/>
      <c r="HV51" s="172"/>
      <c r="HW51" s="172"/>
      <c r="HX51" s="172"/>
      <c r="HY51" s="172"/>
      <c r="HZ51" s="172"/>
      <c r="IA51" s="172"/>
      <c r="IB51" s="172"/>
      <c r="IC51" s="172"/>
      <c r="ID51" s="172"/>
      <c r="IE51" s="172"/>
      <c r="IF51" s="172"/>
      <c r="IG51" s="172"/>
      <c r="IH51" s="172"/>
      <c r="II51" s="172"/>
      <c r="IJ51" s="172"/>
      <c r="IK51" s="172"/>
      <c r="IL51" s="172"/>
      <c r="IM51" s="172"/>
      <c r="IN51" s="172"/>
      <c r="IO51" s="172"/>
      <c r="IP51" s="172"/>
      <c r="IQ51" s="172"/>
      <c r="IR51" s="172"/>
    </row>
    <row r="52" spans="1:14" s="6" customFormat="1" ht="49.5" customHeight="1">
      <c r="A52" s="32"/>
      <c r="B52"/>
      <c r="C52"/>
      <c r="D52"/>
      <c r="E52"/>
      <c r="F52"/>
      <c r="G52" s="62"/>
      <c r="H52" s="63"/>
      <c r="I52" s="64"/>
      <c r="J52" s="5"/>
      <c r="K52" s="5"/>
      <c r="L52" s="5"/>
      <c r="M52" s="5"/>
      <c r="N52" s="5"/>
    </row>
    <row r="53" spans="1:14" s="6" customFormat="1" ht="34.5" customHeight="1">
      <c r="A53" s="32"/>
      <c r="B53"/>
      <c r="C53"/>
      <c r="D53"/>
      <c r="E53"/>
      <c r="F53"/>
      <c r="G53" s="28"/>
      <c r="H53" s="28"/>
      <c r="I53" s="28"/>
      <c r="J53" s="5"/>
      <c r="K53" s="5"/>
      <c r="L53" s="5"/>
      <c r="M53" s="5"/>
      <c r="N53" s="5"/>
    </row>
    <row r="54" spans="1:14" s="6" customFormat="1" ht="38.25" customHeight="1">
      <c r="A54" s="32"/>
      <c r="B54"/>
      <c r="C54"/>
      <c r="D54"/>
      <c r="E54"/>
      <c r="F54"/>
      <c r="G54" s="28"/>
      <c r="H54" s="28"/>
      <c r="I54" s="28"/>
      <c r="J54" s="5"/>
      <c r="K54" s="5"/>
      <c r="L54" s="5"/>
      <c r="M54" s="5"/>
      <c r="N54" s="5"/>
    </row>
    <row r="55" spans="1:14" s="6" customFormat="1" ht="33.75" customHeight="1">
      <c r="A55" s="32"/>
      <c r="B55"/>
      <c r="C55"/>
      <c r="D55"/>
      <c r="E55"/>
      <c r="F55"/>
      <c r="G55" s="65"/>
      <c r="H55" s="65"/>
      <c r="I55" s="65"/>
      <c r="J55" s="5"/>
      <c r="K55" s="5"/>
      <c r="L55" s="5"/>
      <c r="M55" s="5"/>
      <c r="N55" s="5"/>
    </row>
    <row r="56" spans="1:14" s="6" customFormat="1" ht="35.25" customHeight="1">
      <c r="A56" s="32"/>
      <c r="B56"/>
      <c r="C56"/>
      <c r="D56"/>
      <c r="E56"/>
      <c r="F56"/>
      <c r="G56" s="65"/>
      <c r="H56" s="65"/>
      <c r="I56" s="65"/>
      <c r="J56" s="5"/>
      <c r="K56" s="5"/>
      <c r="L56" s="5"/>
      <c r="M56" s="5"/>
      <c r="N56" s="5"/>
    </row>
    <row r="57" spans="1:14" s="6" customFormat="1" ht="38.25" customHeight="1">
      <c r="A57" s="32"/>
      <c r="B57" s="171"/>
      <c r="C57" s="171"/>
      <c r="D57" s="171"/>
      <c r="E57" s="171"/>
      <c r="F57" s="171"/>
      <c r="G57" s="65"/>
      <c r="H57" s="65"/>
      <c r="I57" s="65"/>
      <c r="J57" s="5"/>
      <c r="K57" s="5"/>
      <c r="L57" s="5"/>
      <c r="M57" s="5"/>
      <c r="N57" s="5"/>
    </row>
    <row r="58" spans="1:14" s="6" customFormat="1" ht="57" customHeight="1">
      <c r="A58" s="32"/>
      <c r="B58"/>
      <c r="C58"/>
      <c r="D58"/>
      <c r="E58"/>
      <c r="F58"/>
      <c r="G58" s="65"/>
      <c r="H58" s="65"/>
      <c r="I58" s="65"/>
      <c r="J58" s="5"/>
      <c r="K58" s="5"/>
      <c r="L58" s="5"/>
      <c r="M58" s="5"/>
      <c r="N58" s="5"/>
    </row>
    <row r="59" spans="1:14" s="6" customFormat="1" ht="33.75" customHeight="1">
      <c r="A59" s="32"/>
      <c r="B59"/>
      <c r="C59"/>
      <c r="D59"/>
      <c r="E59"/>
      <c r="F59"/>
      <c r="G59" s="65"/>
      <c r="H59" s="65"/>
      <c r="I59" s="65"/>
      <c r="J59" s="5"/>
      <c r="K59" s="5"/>
      <c r="L59" s="5"/>
      <c r="M59" s="5"/>
      <c r="N59" s="5"/>
    </row>
    <row r="60" spans="1:14" s="6" customFormat="1" ht="33.75" customHeight="1">
      <c r="A60" s="32"/>
      <c r="B60"/>
      <c r="C60"/>
      <c r="D60"/>
      <c r="E60"/>
      <c r="F60"/>
      <c r="G60" s="65"/>
      <c r="H60" s="65"/>
      <c r="I60" s="65"/>
      <c r="J60" s="5"/>
      <c r="K60" s="5"/>
      <c r="L60" s="5"/>
      <c r="M60" s="5"/>
      <c r="N60" s="5"/>
    </row>
    <row r="61" spans="1:14" s="6" customFormat="1" ht="33.75" customHeight="1">
      <c r="A61" s="32"/>
      <c r="B61"/>
      <c r="C61"/>
      <c r="D61"/>
      <c r="E61"/>
      <c r="F61"/>
      <c r="G61" s="65"/>
      <c r="H61" s="65"/>
      <c r="I61" s="65"/>
      <c r="J61" s="5"/>
      <c r="K61" s="5"/>
      <c r="L61" s="5"/>
      <c r="M61" s="5"/>
      <c r="N61" s="5"/>
    </row>
    <row r="62" spans="1:9" ht="35.25" customHeight="1">
      <c r="A62" s="66"/>
      <c r="B62" s="171"/>
      <c r="C62" s="171"/>
      <c r="D62" s="171"/>
      <c r="E62" s="171"/>
      <c r="F62" s="171"/>
      <c r="G62" s="66"/>
      <c r="H62" s="66"/>
      <c r="I62" s="66"/>
    </row>
    <row r="63" spans="1:9" ht="76.5" customHeight="1">
      <c r="A63" s="66"/>
      <c r="B63"/>
      <c r="C63"/>
      <c r="D63"/>
      <c r="E63"/>
      <c r="F63"/>
      <c r="G63" s="66"/>
      <c r="H63" s="66"/>
      <c r="I63" s="66"/>
    </row>
    <row r="64" spans="1:9" ht="37.5" customHeight="1">
      <c r="A64" s="66"/>
      <c r="B64"/>
      <c r="C64"/>
      <c r="D64"/>
      <c r="E64"/>
      <c r="F64"/>
      <c r="G64" s="66"/>
      <c r="H64" s="66"/>
      <c r="I64" s="66"/>
    </row>
    <row r="65" spans="1:9" ht="34.5" customHeight="1">
      <c r="A65" s="66"/>
      <c r="B65"/>
      <c r="C65"/>
      <c r="D65"/>
      <c r="E65"/>
      <c r="F65"/>
      <c r="G65" s="66"/>
      <c r="H65" s="66"/>
      <c r="I65" s="66"/>
    </row>
    <row r="66" spans="1:9" ht="34.5" customHeight="1">
      <c r="A66" s="66"/>
      <c r="B66"/>
      <c r="C66"/>
      <c r="D66"/>
      <c r="E66"/>
      <c r="F66"/>
      <c r="G66" s="66"/>
      <c r="H66" s="66"/>
      <c r="I66" s="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  <row r="108" spans="2:6" ht="12.75">
      <c r="B108"/>
      <c r="C108"/>
      <c r="D108"/>
      <c r="E108"/>
      <c r="F108"/>
    </row>
    <row r="109" spans="2:6" ht="12.75">
      <c r="B109"/>
      <c r="C109"/>
      <c r="D109"/>
      <c r="E109"/>
      <c r="F109"/>
    </row>
    <row r="110" spans="2:6" ht="12.75">
      <c r="B110"/>
      <c r="C110"/>
      <c r="D110"/>
      <c r="E110"/>
      <c r="F110"/>
    </row>
    <row r="111" spans="2:6" ht="12.75">
      <c r="B111"/>
      <c r="C111"/>
      <c r="D111"/>
      <c r="E111"/>
      <c r="F111"/>
    </row>
    <row r="112" spans="2:6" ht="12.75">
      <c r="B112"/>
      <c r="C112"/>
      <c r="D112"/>
      <c r="E112"/>
      <c r="F112"/>
    </row>
    <row r="113" spans="2:6" ht="12.75">
      <c r="B113"/>
      <c r="C113"/>
      <c r="D113"/>
      <c r="E113"/>
      <c r="F113"/>
    </row>
    <row r="114" spans="2:6" ht="12.75">
      <c r="B114"/>
      <c r="C114"/>
      <c r="D114"/>
      <c r="E114"/>
      <c r="F114"/>
    </row>
    <row r="115" spans="2:6" ht="12.75">
      <c r="B115"/>
      <c r="C115"/>
      <c r="D115"/>
      <c r="E115"/>
      <c r="F115"/>
    </row>
    <row r="116" spans="2:6" ht="12.75">
      <c r="B116"/>
      <c r="C116"/>
      <c r="D116"/>
      <c r="E116"/>
      <c r="F116"/>
    </row>
    <row r="117" spans="2:6" ht="12.75">
      <c r="B117"/>
      <c r="C117"/>
      <c r="D117"/>
      <c r="E117"/>
      <c r="F117"/>
    </row>
    <row r="118" spans="2:6" ht="12.75">
      <c r="B118"/>
      <c r="C118"/>
      <c r="D118"/>
      <c r="E118"/>
      <c r="F118"/>
    </row>
    <row r="119" spans="2:6" ht="12.75">
      <c r="B119"/>
      <c r="C119"/>
      <c r="D119"/>
      <c r="E119"/>
      <c r="F119"/>
    </row>
    <row r="120" spans="2:6" ht="12.75">
      <c r="B120"/>
      <c r="C120"/>
      <c r="D120"/>
      <c r="E120"/>
      <c r="F120"/>
    </row>
    <row r="121" spans="2:6" ht="12.75">
      <c r="B121"/>
      <c r="C121"/>
      <c r="D121"/>
      <c r="E121"/>
      <c r="F121"/>
    </row>
    <row r="122" spans="2:6" ht="12.75">
      <c r="B122"/>
      <c r="C122"/>
      <c r="D122"/>
      <c r="E122"/>
      <c r="F122"/>
    </row>
    <row r="123" spans="2:6" ht="12.75">
      <c r="B123"/>
      <c r="C123"/>
      <c r="D123"/>
      <c r="E123"/>
      <c r="F123"/>
    </row>
    <row r="124" spans="2:6" ht="12.75">
      <c r="B124"/>
      <c r="C124"/>
      <c r="D124"/>
      <c r="E124"/>
      <c r="F124"/>
    </row>
    <row r="125" spans="2:6" ht="12.75">
      <c r="B125"/>
      <c r="C125"/>
      <c r="D125"/>
      <c r="E125"/>
      <c r="F125"/>
    </row>
    <row r="126" spans="2:6" ht="12.75">
      <c r="B126"/>
      <c r="C126"/>
      <c r="D126"/>
      <c r="E126"/>
      <c r="F126"/>
    </row>
    <row r="127" spans="2:6" ht="12.75">
      <c r="B127"/>
      <c r="C127"/>
      <c r="D127"/>
      <c r="E127"/>
      <c r="F127"/>
    </row>
    <row r="128" spans="2:6" ht="12.75">
      <c r="B128"/>
      <c r="C128"/>
      <c r="D128"/>
      <c r="E128"/>
      <c r="F128"/>
    </row>
    <row r="129" spans="2:6" ht="12.75">
      <c r="B129"/>
      <c r="C129"/>
      <c r="D129"/>
      <c r="E129"/>
      <c r="F129"/>
    </row>
    <row r="130" spans="2:6" ht="12.75">
      <c r="B130"/>
      <c r="C130"/>
      <c r="D130"/>
      <c r="E130"/>
      <c r="F130"/>
    </row>
    <row r="131" spans="2:6" ht="12.75">
      <c r="B131"/>
      <c r="C131"/>
      <c r="D131"/>
      <c r="E131"/>
      <c r="F131"/>
    </row>
    <row r="132" spans="2:6" ht="12.75">
      <c r="B132"/>
      <c r="C132"/>
      <c r="D132"/>
      <c r="E132"/>
      <c r="F132"/>
    </row>
    <row r="133" spans="2:6" ht="12.75">
      <c r="B133"/>
      <c r="C133"/>
      <c r="D133"/>
      <c r="E133"/>
      <c r="F133"/>
    </row>
    <row r="134" spans="2:6" ht="12.75">
      <c r="B134"/>
      <c r="C134"/>
      <c r="D134"/>
      <c r="E134"/>
      <c r="F134"/>
    </row>
    <row r="135" spans="2:6" ht="12.75">
      <c r="B135"/>
      <c r="C135"/>
      <c r="D135"/>
      <c r="E135"/>
      <c r="F135"/>
    </row>
    <row r="136" spans="2:6" ht="12.75">
      <c r="B136"/>
      <c r="C136"/>
      <c r="D136"/>
      <c r="E136"/>
      <c r="F136"/>
    </row>
    <row r="137" spans="2:6" ht="12.75">
      <c r="B137"/>
      <c r="C137"/>
      <c r="D137"/>
      <c r="E137"/>
      <c r="F137"/>
    </row>
    <row r="138" spans="2:6" ht="12.75">
      <c r="B138"/>
      <c r="C138"/>
      <c r="D138"/>
      <c r="E138"/>
      <c r="F138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</sheetData>
  <sheetProtection/>
  <mergeCells count="36">
    <mergeCell ref="B57:F57"/>
    <mergeCell ref="B62:F62"/>
    <mergeCell ref="GV51:HD51"/>
    <mergeCell ref="HE51:HM51"/>
    <mergeCell ref="HN51:HV51"/>
    <mergeCell ref="HW51:IE51"/>
    <mergeCell ref="CR51:CZ51"/>
    <mergeCell ref="DA51:DI51"/>
    <mergeCell ref="DJ51:DR51"/>
    <mergeCell ref="DS51:EA51"/>
    <mergeCell ref="BZ51:CH51"/>
    <mergeCell ref="CI51:CQ51"/>
    <mergeCell ref="IF51:IN51"/>
    <mergeCell ref="IO51:IR51"/>
    <mergeCell ref="ET51:FB51"/>
    <mergeCell ref="FC51:FK51"/>
    <mergeCell ref="FL51:FT51"/>
    <mergeCell ref="FU51:GC51"/>
    <mergeCell ref="GD51:GL51"/>
    <mergeCell ref="GM51:GU51"/>
    <mergeCell ref="B49:F49"/>
    <mergeCell ref="O51:W51"/>
    <mergeCell ref="X51:AF51"/>
    <mergeCell ref="AG51:AO51"/>
    <mergeCell ref="EB51:EJ51"/>
    <mergeCell ref="EK51:ES51"/>
    <mergeCell ref="AP51:AX51"/>
    <mergeCell ref="AY51:BG51"/>
    <mergeCell ref="BH51:BP51"/>
    <mergeCell ref="BQ51:BY51"/>
    <mergeCell ref="A1:B1"/>
    <mergeCell ref="A3:I3"/>
    <mergeCell ref="C4:G4"/>
    <mergeCell ref="A6:I7"/>
    <mergeCell ref="B35:F35"/>
    <mergeCell ref="B42:F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Desired Results Developmental Profile Summary and Overview</dc:title>
  <dc:subject>Consolidated Pre-K Summary and Overview</dc:subject>
  <dc:creator>Ifthika Shine Nissar</dc:creator>
  <cp:keywords/>
  <dc:description/>
  <cp:lastModifiedBy>shine</cp:lastModifiedBy>
  <cp:lastPrinted>2014-08-30T11:27:23Z</cp:lastPrinted>
  <dcterms:created xsi:type="dcterms:W3CDTF">2001-10-11T19:55:46Z</dcterms:created>
  <dcterms:modified xsi:type="dcterms:W3CDTF">2014-08-30T11:27:33Z</dcterms:modified>
  <cp:category/>
  <cp:version/>
  <cp:contentType/>
  <cp:contentStatus/>
</cp:coreProperties>
</file>